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50" tabRatio="719"/>
  </bookViews>
  <sheets>
    <sheet name="土建工程" sheetId="25" r:id="rId1"/>
  </sheets>
  <definedNames>
    <definedName name="_xlnm._FilterDatabase" localSheetId="0" hidden="1">土建工程!$A$5:$R$189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<sst xmlns="http://schemas.openxmlformats.org/spreadsheetml/2006/main" count="2077" uniqueCount="303">
  <si>
    <t>附表1</t>
  </si>
  <si>
    <t>分包招标控制价</t>
  </si>
  <si>
    <t>项目名称：沈丘沙河湾生态植物园项目</t>
  </si>
  <si>
    <t>分包工程名称：土建工程劳务分包</t>
  </si>
  <si>
    <t>序号</t>
  </si>
  <si>
    <t>工程细目名称</t>
  </si>
  <si>
    <t>项目特征</t>
  </si>
  <si>
    <t>工作内容</t>
  </si>
  <si>
    <t>计量规则</t>
  </si>
  <si>
    <t>计量单位</t>
  </si>
  <si>
    <t>工程数量（暂定）</t>
  </si>
  <si>
    <t>工程量清单单价（不含税，元）</t>
  </si>
  <si>
    <t>制造成本实施计划                 （不含税，元）</t>
  </si>
  <si>
    <t>集团劳务分包指导价                 （不含税，元）</t>
  </si>
  <si>
    <t>拟定招标控制价             （不含税，元）</t>
  </si>
  <si>
    <t>备注
（甲供材或其他说明）</t>
  </si>
  <si>
    <t>指业主合同中收入单价，项目驻地、场站等临建作整体核算</t>
  </si>
  <si>
    <t>经批复的项目计划成本对应的价格</t>
  </si>
  <si>
    <t>按照集团发布的劳务分包指导价填写（如有匹配）</t>
  </si>
  <si>
    <t>招标计划、招标文件中所列价格</t>
  </si>
  <si>
    <t>单价</t>
  </si>
  <si>
    <t>合计</t>
  </si>
  <si>
    <t>其中：材料单价</t>
  </si>
  <si>
    <t>电气管网</t>
  </si>
  <si>
    <t>挖沟槽土方</t>
  </si>
  <si>
    <t>/</t>
  </si>
  <si>
    <t>1.土壤类别:一类土
2.挖土深度:1.2m</t>
  </si>
  <si>
    <t>图纸范围内按实际核定的工程量计算</t>
  </si>
  <si>
    <t>m3</t>
  </si>
  <si>
    <t>505.79</t>
  </si>
  <si>
    <t>无甲供材</t>
  </si>
  <si>
    <t>砂垫层</t>
  </si>
  <si>
    <t>1.砂垫层
2.200mm砂垫层</t>
  </si>
  <si>
    <t>82.29</t>
  </si>
  <si>
    <t>回填土</t>
  </si>
  <si>
    <t>1.原土回填
2.机械回填</t>
  </si>
  <si>
    <t>385.16</t>
  </si>
  <si>
    <t>塑料管</t>
  </si>
  <si>
    <t>1.32七孔梅花管
2.埋深1.2m</t>
  </si>
  <si>
    <t>m</t>
  </si>
  <si>
    <t>524.94</t>
  </si>
  <si>
    <t>人（手）孔砌筑</t>
  </si>
  <si>
    <t>1.名称：弱电手孔井
2.规格型号：SK4 700*700*1000mm</t>
  </si>
  <si>
    <t>个</t>
  </si>
  <si>
    <t>10</t>
  </si>
  <si>
    <t>380.03</t>
  </si>
  <si>
    <t>58.08</t>
  </si>
  <si>
    <t>334.13</t>
  </si>
  <si>
    <t>1.PVC160电力电缆管
2.埋深1.2m</t>
  </si>
  <si>
    <t>627.34</t>
  </si>
  <si>
    <t>1.PVC110电力电缆管
2.埋深1.2m</t>
  </si>
  <si>
    <t>141.69</t>
  </si>
  <si>
    <t>1.PVC75电力电缆管
2.埋深1.2m</t>
  </si>
  <si>
    <t>796.98</t>
  </si>
  <si>
    <t>1.PVC50电力电缆管
2.埋深1.2m</t>
  </si>
  <si>
    <t>1229.19</t>
  </si>
  <si>
    <t>1.名称：强电手孔井
2.规格型号：SK3 1200*1200*1100mm</t>
  </si>
  <si>
    <t>9</t>
  </si>
  <si>
    <t>1.名称：强电手孔井
2.规格型号：SK1 800*800*1100mm</t>
  </si>
  <si>
    <t>5</t>
  </si>
  <si>
    <t>钢管</t>
  </si>
  <si>
    <t>1.材质及规格:SC200</t>
  </si>
  <si>
    <t>96</t>
  </si>
  <si>
    <t>1.材质及规格:SC90</t>
  </si>
  <si>
    <t>60</t>
  </si>
  <si>
    <t>水泥混凝土路面</t>
  </si>
  <si>
    <t>1.混凝土强度等级:C30
2.厚度:40mm</t>
  </si>
  <si>
    <t>m2</t>
  </si>
  <si>
    <t>43.2</t>
  </si>
  <si>
    <t>1.混凝土强度等级:C30
2.厚度:80mm</t>
  </si>
  <si>
    <t>18</t>
  </si>
  <si>
    <t>1.混凝土强度等级:C30
2.厚度:65mm</t>
  </si>
  <si>
    <t>19.2</t>
  </si>
  <si>
    <t>雨污水管网</t>
  </si>
  <si>
    <t>1.土壤类别:一类土
2.挖土深度:1.2m~2m</t>
  </si>
  <si>
    <t>1827.06</t>
  </si>
  <si>
    <t>1.砂垫层
2.管道下100mm砂垫层</t>
  </si>
  <si>
    <t>115.14</t>
  </si>
  <si>
    <t>回填砂</t>
  </si>
  <si>
    <t>1.砂垫层
2.砂垫层顶至管道1/3处</t>
  </si>
  <si>
    <t>149.18</t>
  </si>
  <si>
    <t>1.原土回填
2.人工回填，回填至管道上500mm</t>
  </si>
  <si>
    <t>724.89</t>
  </si>
  <si>
    <t>924.61</t>
  </si>
  <si>
    <t>1.材质及规格:DN200双平壁缠绕管HDPE
2.连接形式:承插连接、胶圈接口
3.环刚度：8KN/m2</t>
  </si>
  <si>
    <t>184.72</t>
  </si>
  <si>
    <t>1.材质及规格:DN300双平壁缠绕管HDPE
2.连接形式:承插连接、胶圈接口
3.环刚度：8KN/m2</t>
  </si>
  <si>
    <t>277.46</t>
  </si>
  <si>
    <t>1.材质及规格:DN400双平壁缠绕管HDPE
2.连接形式:承插连接、胶圈接口
3.环刚度：8KN/m2</t>
  </si>
  <si>
    <t>499.6</t>
  </si>
  <si>
    <t>1.材质及规格:DN500双平壁缠绕管HDPE
2.连接形式:承插连接、胶圈接口
3.环刚度：8KN/m2</t>
  </si>
  <si>
    <t>350.49</t>
  </si>
  <si>
    <t>砌筑井</t>
  </si>
  <si>
    <t>1.砌筑材料品种、规格、强度等级:塑料圆形雨水检查井
2.管径:700mm
3.井盖采用防盗型球磨铸铁的C250型700井盖及井座</t>
  </si>
  <si>
    <t>座</t>
  </si>
  <si>
    <t>33</t>
  </si>
  <si>
    <t>雨水口</t>
  </si>
  <si>
    <t>1.砖砌雨水口</t>
  </si>
  <si>
    <t>22</t>
  </si>
  <si>
    <t>公厕</t>
  </si>
  <si>
    <t>平整场地</t>
  </si>
  <si>
    <t>1.平整场地
2.其它:详见相关图纸及规范要求、并满足施工技术要求</t>
  </si>
  <si>
    <t>挖槽坑土方</t>
  </si>
  <si>
    <t>1.土壤类别:一、二类土
2.挖土深度:详见图纸
3.弃土运距:自行考虑
4.其它:详见相关图纸及规范要求、并满足施工技术要求</t>
  </si>
  <si>
    <t>独立基础</t>
  </si>
  <si>
    <t>1.混凝土种类:预拌混凝土
2.混凝土强度等级:C30
3.混凝土制作、运输、泵送、浇筑、振捣、养护
4.其它:详见相关图纸及规范要求、并满足施工技术要求</t>
  </si>
  <si>
    <t>砼甲供</t>
  </si>
  <si>
    <t>带形基础</t>
  </si>
  <si>
    <t>1.混凝土种类:预拌混凝土
2.混凝土强度等级:C15
3.混凝土制作、运输、泵送、浇筑、振捣、养护
4.其它:详见相关图纸及规范要求、并满足施工技术要求</t>
  </si>
  <si>
    <t>垫层</t>
  </si>
  <si>
    <t>矩形柱</t>
  </si>
  <si>
    <t>矩形梁</t>
  </si>
  <si>
    <t>坡屋面板</t>
  </si>
  <si>
    <t>挑檐板</t>
  </si>
  <si>
    <t>现浇构件钢筋</t>
  </si>
  <si>
    <t>1.现浇构件圆钢筋 钢筋HPB300 直径≤10mm 
2.其它:详见相关图纸及规范要求、并满足施工技术要求</t>
  </si>
  <si>
    <t>t</t>
  </si>
  <si>
    <t>1.现浇构件带肋钢筋 带肋钢筋HRB400以内 直径 ≤10mm
2.其它:详见相关图纸及规范要求、并满足施工技术要求</t>
  </si>
  <si>
    <t>1.现浇构件带肋钢筋 带肋钢筋HRB400以内 直径 12mm
2.其它:详见相关图纸及规范要求、并满足施工技术要求</t>
  </si>
  <si>
    <t>1.现浇构件带肋钢筋 带肋钢筋HRB400以内 直径 14mm
2.其它:详见相关图纸及规范要求、并满足施工技术要求</t>
  </si>
  <si>
    <t>1.现浇构件带肋钢筋 带肋钢筋HRB400以内 直径 16mm
2.其它:详见相关图纸及规范要求、并满足施工技术要求</t>
  </si>
  <si>
    <t>1.现浇构件带肋钢筋 带肋钢筋HRB400以内 直径 18mm
2.其它:详见相关图纸及规范要求、并满足施工技术要求</t>
  </si>
  <si>
    <t>1.现浇构件带肋钢筋 带肋钢筋HRB400以内 直径 20mm
2.其它:详见相关图纸及规范要求、并满足施工技术要求</t>
  </si>
  <si>
    <t>1.现浇构件带肋钢筋 带肋钢筋HRB400以内 直径 25mm
2.其它:详见相关图纸及规范要求、并满足施工技术要求</t>
  </si>
  <si>
    <t>现浇构件钢筋(箍筋）</t>
  </si>
  <si>
    <t>1.箍筋 圆钢HPB300 直径 ≤10mm 
2.其它:详见相关图纸及规范要求、并满足施工技术要求</t>
  </si>
  <si>
    <t>1.箍筋 带肋钢筋HRB400以内 直径 ≤10mm 
2.其它:详见相关图纸及规范要求、并满足施工技术要求</t>
  </si>
  <si>
    <t>机械连接</t>
  </si>
  <si>
    <t>1.电渣压力焊接 ≤φ32
2.其它:详见相关图纸及规范要求、并满足施工技术要求</t>
  </si>
  <si>
    <t>独立基础模板</t>
  </si>
  <si>
    <t>1.模板及支撑制作、安装、拆除、堆放、运输及清理模板杂物、刷隔离剂等
2.其它:详见相关图纸及规范要求、并满足施工技术要求</t>
  </si>
  <si>
    <t>垫层模板</t>
  </si>
  <si>
    <t>1.模板及支撑制作、安装、拆除、堆放、运输及清理模板杂物、刷隔离剂等
2.平均支模高度3.6m＜H≤4.6m
3.其它:详见相关图纸及规范要求、并满足施工技术要求</t>
  </si>
  <si>
    <t>脚手架</t>
  </si>
  <si>
    <t>1.脚手架形式：自行考虑</t>
  </si>
  <si>
    <t>按实际核定的工程量计算</t>
  </si>
  <si>
    <t>厕所安装</t>
  </si>
  <si>
    <t>配管、接地线、阀门等全部工作内容</t>
  </si>
  <si>
    <t>项</t>
  </si>
  <si>
    <t>科普馆及林业中心</t>
  </si>
  <si>
    <t>挖一般土方</t>
  </si>
  <si>
    <t>1.密实度要求:素土夯实
2.场内倒运距离：自行考虑
3.其它:详见相关图纸及规范要求、并满足施工技术要求</t>
  </si>
  <si>
    <t>6737.1</t>
  </si>
  <si>
    <t>满堂基础</t>
  </si>
  <si>
    <t>1327.2</t>
  </si>
  <si>
    <t>圆柱</t>
  </si>
  <si>
    <t>1.混凝土种类:预拌混凝土
2.混凝土强度等级:C35
3.混凝土制作、运输、泵送、浇筑、振捣、养护
4.其它:详见相关图纸及规范要求、并满足施工技术要求</t>
  </si>
  <si>
    <t>54.96</t>
  </si>
  <si>
    <t>挡土墙</t>
  </si>
  <si>
    <t>18.03</t>
  </si>
  <si>
    <t>99.74</t>
  </si>
  <si>
    <t>1.部位:半径＞9m弧形梁
2.混凝土种类:预拌混凝土
3.混凝土强度等级:C35
4.混凝土制作、运输、泵送、浇筑、振捣、养护
5.其它:详见相关图纸及规范要求、并满足施工技术要求</t>
  </si>
  <si>
    <t>120.61</t>
  </si>
  <si>
    <t>悬挑板</t>
  </si>
  <si>
    <t>17.19</t>
  </si>
  <si>
    <t>5.343</t>
  </si>
  <si>
    <t>1.现浇构件带肋钢筋 带肋钢筋HRB400以内 直径 ≤18mm
2.其它:详见相关图纸及规范要求、并满足施工技术要求</t>
  </si>
  <si>
    <t>100.467</t>
  </si>
  <si>
    <t>1.现浇构件带肋钢筋 带肋钢筋HRB400以内 直径 ≤25mm
2.其它:详见相关图纸及规范要求、并满足施工技术要求</t>
  </si>
  <si>
    <t>119.33</t>
  </si>
  <si>
    <t>现浇构件钢筋(弧形构件箍筋）</t>
  </si>
  <si>
    <t>1.弧形构件箍筋 带肋钢筋HRB400以内 直径 ≤10mm 
2.其它:详见相关图纸及规范要求、并满足施工技术要求</t>
  </si>
  <si>
    <t>11.512</t>
  </si>
  <si>
    <t>1.08</t>
  </si>
  <si>
    <t>7.513</t>
  </si>
  <si>
    <t>1.箍筋 带肋钢筋HRB400以内 直径 12mm
2.其它:详见相关图纸及规范要求、并满足施工技术要求</t>
  </si>
  <si>
    <t>0.19</t>
  </si>
  <si>
    <t>1.电渣压力焊接 ≤φ18
2.其它:详见相关图纸及规范要求、并满足施工技术要求</t>
  </si>
  <si>
    <t>64</t>
  </si>
  <si>
    <t>400</t>
  </si>
  <si>
    <t>1.直螺纹 ≤φ25
2.其它:详见相关图纸及规范要求、并满足施工技术要求</t>
  </si>
  <si>
    <t>455</t>
  </si>
  <si>
    <t>筏板基础</t>
  </si>
  <si>
    <t>328.88</t>
  </si>
  <si>
    <t>172.36</t>
  </si>
  <si>
    <t>227.92</t>
  </si>
  <si>
    <t>1.模板及支撑制作、安装、拆除、堆放、运输及清理模板杂物、刷隔离剂等
2.支模高度5.6m＜H≤6.6m
3.其它:详见相关图纸及规范要求、并满足施工技术要求</t>
  </si>
  <si>
    <t>665.16</t>
  </si>
  <si>
    <t>直形墙</t>
  </si>
  <si>
    <t>141.55</t>
  </si>
  <si>
    <t>740.28</t>
  </si>
  <si>
    <t>1.部位:半径＞9m弧形梁
2.模板及支撑制作、安装、拆除、堆放、运输及清理模板杂物、刷隔离剂等
3.其它:详见相关图纸及规范要求、并满足施工技术要求</t>
  </si>
  <si>
    <t>982.23</t>
  </si>
  <si>
    <t>838.11</t>
  </si>
  <si>
    <t>1.部位:半径＞9m弧形梁
2.模板及支撑制作、安装、拆除、堆放、运输及清理模板杂物、刷隔离剂等
3.支模高度5.6m＜H≤6.6m
4.其它:详见相关图纸及规范要求、并满足施工技术要求</t>
  </si>
  <si>
    <t>843.25</t>
  </si>
  <si>
    <t>有梁板</t>
  </si>
  <si>
    <t>3365.77</t>
  </si>
  <si>
    <t>平板</t>
  </si>
  <si>
    <t>458.43</t>
  </si>
  <si>
    <t>弧型悬挑板</t>
  </si>
  <si>
    <t>85.34</t>
  </si>
  <si>
    <t>77.93</t>
  </si>
  <si>
    <t>楼梯(三跑楼梯）</t>
  </si>
  <si>
    <t>287.43</t>
  </si>
  <si>
    <t>大型机械设备进出场及安拆</t>
  </si>
  <si>
    <t>1.机械种类及台数：根据施工组织设计自行考虑</t>
  </si>
  <si>
    <t>1</t>
  </si>
  <si>
    <t>综合脚手架</t>
  </si>
  <si>
    <t>2494.36</t>
  </si>
  <si>
    <t>外脚手架</t>
  </si>
  <si>
    <t>1.二层单排外脚手架</t>
  </si>
  <si>
    <t>1306.8</t>
  </si>
  <si>
    <t>单项脚手架</t>
  </si>
  <si>
    <t>1.室内浇筑高度在3.6m以外的楼板</t>
  </si>
  <si>
    <t>脚手架停工补偿费</t>
  </si>
  <si>
    <t>1.脚手架停工补偿费</t>
  </si>
  <si>
    <t>垂直运输</t>
  </si>
  <si>
    <t>1.垂直运输机械：自行考虑</t>
  </si>
  <si>
    <t>1.层高超高垂直运输增加费，层高6m</t>
  </si>
  <si>
    <t>科普馆安装</t>
  </si>
  <si>
    <t>接地母线等全部</t>
  </si>
  <si>
    <t>桥梁工程</t>
  </si>
  <si>
    <t>1.密实度要求:素土夯实
2.其它:详见相关图纸及规范要求、并满足施工技术要求</t>
  </si>
  <si>
    <t>钻孔灌注桩</t>
  </si>
  <si>
    <t>1. 设计桩长20m，超灌长度1m
2.桩径:120cm
3.混合料强度等级:C30混凝土
4.其它:详见相关图纸及规范要求、并满足施工技术要求</t>
  </si>
  <si>
    <t>126</t>
  </si>
  <si>
    <t>1. 设计桩长15m，超灌长度1m
2.桩径:100cm
3.混合料强度等级:C30混凝土
4.其它:详见相关图纸及规范要求、并满足施工技术要求</t>
  </si>
  <si>
    <t>128</t>
  </si>
  <si>
    <t>截桩头</t>
  </si>
  <si>
    <t>1.桩头高度:1m
2.混凝土强度等级:C30
3.有无钢筋:有钢筋
4.其它:详见相关图纸及规范要求、并满足施工技术要求</t>
  </si>
  <si>
    <t>根</t>
  </si>
  <si>
    <t>余方弃置</t>
  </si>
  <si>
    <t>1.废弃料品种:桩头外运
2.运距:1KM</t>
  </si>
  <si>
    <t>声测管</t>
  </si>
  <si>
    <t>1.名称:声测管
2.规格型号:3^57*3钢管</t>
  </si>
  <si>
    <t>回填方</t>
  </si>
  <si>
    <t>1.名称:盖梁、背墙、耳墙水泥土回填、压实
2.填方材料品种:水泥土</t>
  </si>
  <si>
    <t>混凝土垫层</t>
  </si>
  <si>
    <t>1.名称:垫层
2.混凝土强度等级:C15
3.含模板、泵送
4.其它:详见相关图纸及规范要求、并满足施工技术要求</t>
  </si>
  <si>
    <t>混凝土承台</t>
  </si>
  <si>
    <t>1.名称:桥台、耳背墙
2.混凝土强度等级:C40
3.含模板、泵送
4.其它:详见相关图纸及规范要求、并满足施工技术要求</t>
  </si>
  <si>
    <t>预制小型混凝土构件</t>
  </si>
  <si>
    <t>1.C40小石子砼垫石
2.其它:详见相关图纸及规范要求、并满足施工技术要求</t>
  </si>
  <si>
    <t>0.39</t>
  </si>
  <si>
    <t>钢筋</t>
  </si>
  <si>
    <t>1.钢筋种类:钢筋级别、直径综合
2.其它:详见相关图纸及规范要求、并满足施工技术要求</t>
  </si>
  <si>
    <t>电力电缆</t>
  </si>
  <si>
    <t>1.名称：电力电缆
2.型号：YJV-5*35mm2
3.含安装及使用后保护性拆除</t>
  </si>
  <si>
    <t>1.名称：电力电缆
2.型号：YJV-4*6mm2
3.含安装及使用后保护性拆除</t>
  </si>
  <si>
    <t>配电箱</t>
  </si>
  <si>
    <t>1.名称:二级配电箱
2.含安装及使用后保护性拆除</t>
  </si>
  <si>
    <t>台</t>
  </si>
  <si>
    <t>1.机械名称：履带式旋挖钻机</t>
  </si>
  <si>
    <t>台·次</t>
  </si>
  <si>
    <t>成井</t>
  </si>
  <si>
    <t>1.降水井 300波纹管</t>
  </si>
  <si>
    <t>72</t>
  </si>
  <si>
    <t>1.降水井 500水泥管</t>
  </si>
  <si>
    <t>50</t>
  </si>
  <si>
    <t>降水</t>
  </si>
  <si>
    <t>1.管井降水，2.2千瓦</t>
  </si>
  <si>
    <t>昼夜</t>
  </si>
  <si>
    <t>水榭工程</t>
  </si>
  <si>
    <t>构造柱</t>
  </si>
  <si>
    <t>构造柱 
1.混凝土种类：商品砼
2.混凝土强度等级：C25</t>
  </si>
  <si>
    <t>40.35</t>
  </si>
  <si>
    <t>直形楼梯</t>
  </si>
  <si>
    <t>6.69</t>
  </si>
  <si>
    <t>1.现浇构件带肋钢筋 带肋钢筋HRB400以内 直径 22mm
2.其它:详见相关图纸及规范要求、并满足施工技术要求</t>
  </si>
  <si>
    <t>12.88</t>
  </si>
  <si>
    <t>1.模板及支撑制作、安装、拆除、堆放、运输及清理模板杂物、刷隔离剂等
2.支模高度3.6m＜H≤4.6m
3.其它:详见相关图纸及规范要求、并满足施工技术要求</t>
  </si>
  <si>
    <t>1.模板级支撑制作、安装、拆除、堆放、运输及清理模板杂物、刷隔离剂等
2.其它说明:详见相关设计图纸、要求及规范.</t>
  </si>
  <si>
    <t>楼梯</t>
  </si>
  <si>
    <t>1.机械设备名称:履带式挖掘机</t>
  </si>
  <si>
    <t>302.2</t>
  </si>
  <si>
    <t>1.层高超高垂直运输增加费</t>
  </si>
  <si>
    <t>排污泵抽水</t>
  </si>
  <si>
    <t>1.水榭1#、5#、6#基础施工时，采用型号WQ100-10-7.5无堵塞排污泵抽水
2.抽水时间2023年5月5日~5月11日，每台班2人，每天2.5台班，共7天</t>
  </si>
  <si>
    <t>水榭安装</t>
  </si>
  <si>
    <t>塑料管、手井等全部工程</t>
  </si>
  <si>
    <t>土方及园路工程</t>
  </si>
  <si>
    <t>1.场地平整</t>
  </si>
  <si>
    <t>61145.6</t>
  </si>
  <si>
    <t>1.挖掘机挖土</t>
  </si>
  <si>
    <t>831.5</t>
  </si>
  <si>
    <t>1.园区内取土填土，挖掘机装土
2.场内倒运：自卸汽车运土1km以内</t>
  </si>
  <si>
    <t>71168.3</t>
  </si>
  <si>
    <t>1.机械类型：挖掘机</t>
  </si>
  <si>
    <t>4</t>
  </si>
  <si>
    <t>现浇混凝土路面（一级园路）</t>
  </si>
  <si>
    <t>1.200厚C25混凝土路面
2.包含切缝及养护
3.150厚级配砂石垫层
4.素土夯实，夯实度≥95%
5.其它:详见相关图纸及规范要求、并满足施工技术要求</t>
  </si>
  <si>
    <t>5210.08</t>
  </si>
  <si>
    <t>现浇混凝土路面（二级园路）</t>
  </si>
  <si>
    <t>1.100厚级配砂石垫层
2.素土夯实，夯实度≥95%
3.其它:详见相关图纸及规范要求、并满足施工技术要求</t>
  </si>
  <si>
    <t>775.57</t>
  </si>
  <si>
    <t>现浇混凝土路面（三级园路）</t>
  </si>
  <si>
    <t>114.16</t>
  </si>
  <si>
    <t>安砌侧(平、缘）石</t>
  </si>
  <si>
    <t>1.600*100*150芝麻灰花岗岩道牙
2.30厚1：2.5水泥砂浆
3.C25细石混凝土靠背
4.其它:详见相关图纸及规范要求、并满足施工技术要求</t>
  </si>
  <si>
    <t>456.67</t>
  </si>
  <si>
    <t>现浇混凝土路面（临时路）</t>
  </si>
  <si>
    <t>1.13cm厚C20混凝土路面</t>
  </si>
  <si>
    <t>517.5</t>
  </si>
  <si>
    <t>树池</t>
  </si>
  <si>
    <t>1.M7.5 MU10砌筑砖砌体
2.20厚1:2.5水泥砂浆，内掺3%防水粉
3.DN50UPVC排水管
4.100厚C20混凝土垫层
5.150厚天然级配碎石垫层
6.素土夯实，压实系数≥0.93
7.其它:详见相关图纸及规范要求、并满足施工技术要求</t>
  </si>
  <si>
    <t>砖砌坐凳</t>
  </si>
  <si>
    <t>1.20厚1：3水泥砂浆
2.M7.5 MU10砌筑砖砌体
3.100厚C20混凝土垫层
4.150厚天然级配碎石垫层
5.素土夯实，压实系数≥0.93
6.其它:详见相关图纸及规范要求、并满足施工技术要求</t>
  </si>
  <si>
    <t>14.4</t>
  </si>
  <si>
    <t>元</t>
  </si>
  <si>
    <t>税金</t>
  </si>
  <si>
    <t>含税招标控制价</t>
  </si>
  <si>
    <t>编制：                           商务经理：                              项目经理：                           子企业合约与采购部经理：                           子企业总经济师（分管副总）：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</si>
</sst>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1"/>
      <name val="仿宋"/>
      <charset val="134"/>
    </font>
    <font>
      <b/>
      <sz val="16"/>
      <name val="仿宋"/>
      <charset val="134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11"/>
      <color rgb="FF000000"/>
      <name val="仿宋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0"/>
        <bgColor indexed="1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7" borderId="14" applyNumberFormat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left" vertical="center" wrapText="1"/>
    </xf>
    <xf numFmtId="0" fontId="6" fillId="2" borderId="2" xfId="49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3" borderId="2" xfId="49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left" vertical="center" wrapText="1"/>
    </xf>
    <xf numFmtId="0" fontId="6" fillId="3" borderId="2" xfId="49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right" vertical="center" wrapText="1"/>
    </xf>
    <xf numFmtId="0" fontId="6" fillId="3" borderId="2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3" borderId="2" xfId="49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常规 12" xfId="51"/>
    <cellStyle name="常规 2" xfId="52"/>
    <cellStyle name="常规 2 2" xfId="53"/>
    <cellStyle name="常规 2 2 10" xfId="54"/>
    <cellStyle name="常规 2 2 10 2" xfId="55"/>
    <cellStyle name="常规 2 2 2 10" xfId="56"/>
    <cellStyle name="常规 2 3" xfId="57"/>
    <cellStyle name="常规 20" xfId="58"/>
    <cellStyle name="常规 20 2" xfId="59"/>
    <cellStyle name="常规 22" xfId="60"/>
    <cellStyle name="常规 27" xfId="61"/>
    <cellStyle name="常规 3" xfId="62"/>
    <cellStyle name="常规 33" xfId="63"/>
    <cellStyle name="常规 4" xfId="64"/>
    <cellStyle name="常规 47" xfId="65"/>
    <cellStyle name="常规 47 2" xfId="66"/>
    <cellStyle name="常规 48" xfId="67"/>
    <cellStyle name="常规 49 2" xfId="68"/>
    <cellStyle name="常规 6" xfId="69"/>
    <cellStyle name="常规 6 5 22" xfId="70"/>
    <cellStyle name="常规 6 5 22 2" xfId="71"/>
    <cellStyle name="常规 8" xfId="72"/>
    <cellStyle name="千位分隔 2" xfId="73"/>
    <cellStyle name="千位分隔 3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4"/>
  <sheetViews>
    <sheetView tabSelected="1" topLeftCell="A188" workbookViewId="0">
      <pane xSplit="2" topLeftCell="C1" activePane="topRight" state="frozen"/>
      <selection/>
      <selection pane="topRight" activeCell="A194" sqref="A194:Q194"/>
    </sheetView>
  </sheetViews>
  <sheetFormatPr defaultColWidth="6.78070175438596" defaultRowHeight="12.6"/>
  <cols>
    <col min="1" max="1" width="4.44736842105263" style="1" customWidth="1"/>
    <col min="2" max="2" width="21" style="2" customWidth="1"/>
    <col min="3" max="3" width="24.3333333333333" style="2" customWidth="1"/>
    <col min="4" max="4" width="24.3333333333333" style="1" customWidth="1"/>
    <col min="5" max="5" width="11.3333333333333" style="1" customWidth="1"/>
    <col min="6" max="6" width="8" style="1" customWidth="1"/>
    <col min="7" max="7" width="10.6666666666667" style="1" customWidth="1"/>
    <col min="8" max="8" width="10.780701754386" style="1" customWidth="1"/>
    <col min="9" max="9" width="15.219298245614" style="1" customWidth="1"/>
    <col min="10" max="10" width="13.1052631578947" style="1" customWidth="1"/>
    <col min="11" max="12" width="12.3333333333333" style="1" customWidth="1"/>
    <col min="13" max="13" width="12.780701754386" style="1" customWidth="1"/>
    <col min="14" max="14" width="12.5526315789474" style="1" customWidth="1"/>
    <col min="15" max="16" width="10.8947368421053" style="2" customWidth="1"/>
    <col min="17" max="17" width="14.4473684210526" style="1" customWidth="1"/>
    <col min="18" max="18" width="11.3333333333333" style="1" customWidth="1"/>
    <col min="19" max="16384" width="6.78070175438596" style="1"/>
  </cols>
  <sheetData>
    <row r="1" ht="20.1" spans="1:18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1"/>
      <c r="P1" s="31"/>
      <c r="Q1" s="5"/>
      <c r="R1" s="5"/>
    </row>
    <row r="2" ht="26.7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ht="37.5" customHeight="1" spans="1:18">
      <c r="A3" s="7" t="s">
        <v>2</v>
      </c>
      <c r="B3" s="8"/>
      <c r="C3" s="8"/>
      <c r="D3" s="7"/>
      <c r="E3" s="7"/>
      <c r="F3" s="7"/>
      <c r="G3" s="7"/>
      <c r="H3" s="7" t="s">
        <v>3</v>
      </c>
      <c r="I3" s="7"/>
      <c r="J3" s="7"/>
      <c r="K3" s="7"/>
      <c r="L3" s="7"/>
      <c r="M3" s="7"/>
      <c r="N3" s="7"/>
      <c r="O3" s="8"/>
      <c r="P3" s="8"/>
      <c r="Q3" s="7"/>
      <c r="R3" s="37"/>
    </row>
    <row r="4" ht="34.05" customHeight="1" spans="1:18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11" t="s">
        <v>10</v>
      </c>
      <c r="H4" s="12" t="s">
        <v>11</v>
      </c>
      <c r="I4" s="32"/>
      <c r="J4" s="33"/>
      <c r="K4" s="9" t="s">
        <v>12</v>
      </c>
      <c r="L4" s="9"/>
      <c r="M4" s="12" t="s">
        <v>13</v>
      </c>
      <c r="N4" s="33"/>
      <c r="O4" s="9" t="s">
        <v>14</v>
      </c>
      <c r="P4" s="9"/>
      <c r="Q4" s="11" t="s">
        <v>15</v>
      </c>
      <c r="R4" s="38"/>
    </row>
    <row r="5" ht="55.95" customHeight="1" spans="1:18">
      <c r="A5" s="9"/>
      <c r="B5" s="9"/>
      <c r="C5" s="13"/>
      <c r="D5" s="9"/>
      <c r="E5" s="9"/>
      <c r="F5" s="9"/>
      <c r="G5" s="11"/>
      <c r="H5" s="12" t="s">
        <v>16</v>
      </c>
      <c r="I5" s="32"/>
      <c r="J5" s="33"/>
      <c r="K5" s="9" t="s">
        <v>17</v>
      </c>
      <c r="L5" s="9"/>
      <c r="M5" s="12" t="s">
        <v>18</v>
      </c>
      <c r="N5" s="33"/>
      <c r="O5" s="9" t="s">
        <v>19</v>
      </c>
      <c r="P5" s="9"/>
      <c r="Q5" s="11"/>
      <c r="R5" s="38"/>
    </row>
    <row r="6" ht="27.15" customHeight="1" spans="1:18">
      <c r="A6" s="9"/>
      <c r="B6" s="9"/>
      <c r="C6" s="14"/>
      <c r="D6" s="9"/>
      <c r="E6" s="9"/>
      <c r="F6" s="9"/>
      <c r="G6" s="11"/>
      <c r="H6" s="9" t="s">
        <v>20</v>
      </c>
      <c r="I6" s="9" t="s">
        <v>21</v>
      </c>
      <c r="J6" s="9" t="s">
        <v>22</v>
      </c>
      <c r="K6" s="9" t="s">
        <v>20</v>
      </c>
      <c r="L6" s="9" t="s">
        <v>21</v>
      </c>
      <c r="M6" s="9" t="s">
        <v>20</v>
      </c>
      <c r="N6" s="9" t="s">
        <v>21</v>
      </c>
      <c r="O6" s="9" t="s">
        <v>20</v>
      </c>
      <c r="P6" s="9" t="s">
        <v>21</v>
      </c>
      <c r="Q6" s="11"/>
      <c r="R6" s="38"/>
    </row>
    <row r="7" ht="23" customHeight="1" spans="1:18">
      <c r="A7" s="15">
        <v>1</v>
      </c>
      <c r="B7" s="16" t="s">
        <v>23</v>
      </c>
      <c r="C7" s="15"/>
      <c r="D7" s="17"/>
      <c r="E7" s="18"/>
      <c r="F7" s="19"/>
      <c r="G7" s="20"/>
      <c r="H7" s="21"/>
      <c r="I7" s="21"/>
      <c r="J7" s="25"/>
      <c r="K7" s="21"/>
      <c r="L7" s="21"/>
      <c r="M7" s="25"/>
      <c r="N7" s="25"/>
      <c r="O7" s="34"/>
      <c r="P7" s="25"/>
      <c r="Q7" s="25"/>
      <c r="R7" s="38"/>
    </row>
    <row r="8" ht="33" customHeight="1" spans="1:18">
      <c r="A8" s="15"/>
      <c r="B8" s="22" t="s">
        <v>24</v>
      </c>
      <c r="C8" s="22" t="s">
        <v>25</v>
      </c>
      <c r="D8" s="23" t="s">
        <v>26</v>
      </c>
      <c r="E8" s="23" t="s">
        <v>27</v>
      </c>
      <c r="F8" s="22" t="s">
        <v>28</v>
      </c>
      <c r="G8" s="24" t="s">
        <v>29</v>
      </c>
      <c r="H8" s="25" t="s">
        <v>25</v>
      </c>
      <c r="I8" s="25" t="s">
        <v>25</v>
      </c>
      <c r="J8" s="25" t="s">
        <v>25</v>
      </c>
      <c r="K8" s="35">
        <f>ROUND(O8*1.02,2)</f>
        <v>6.32</v>
      </c>
      <c r="L8" s="25">
        <f>ROUND(G8*K8,2)</f>
        <v>3196.59</v>
      </c>
      <c r="M8" s="25" t="s">
        <v>25</v>
      </c>
      <c r="N8" s="25" t="s">
        <v>25</v>
      </c>
      <c r="O8" s="35">
        <v>6.2</v>
      </c>
      <c r="P8" s="25">
        <f>ROUND(O8*G8,2)</f>
        <v>3135.9</v>
      </c>
      <c r="Q8" s="22" t="s">
        <v>30</v>
      </c>
      <c r="R8" s="38"/>
    </row>
    <row r="9" ht="33.3" spans="1:18">
      <c r="A9" s="15"/>
      <c r="B9" s="22" t="s">
        <v>31</v>
      </c>
      <c r="C9" s="22" t="s">
        <v>25</v>
      </c>
      <c r="D9" s="23" t="s">
        <v>32</v>
      </c>
      <c r="E9" s="23" t="s">
        <v>27</v>
      </c>
      <c r="F9" s="22" t="s">
        <v>28</v>
      </c>
      <c r="G9" s="24" t="s">
        <v>33</v>
      </c>
      <c r="H9" s="25" t="s">
        <v>25</v>
      </c>
      <c r="I9" s="25" t="s">
        <v>25</v>
      </c>
      <c r="J9" s="25" t="s">
        <v>25</v>
      </c>
      <c r="K9" s="35">
        <f t="shared" ref="K9:K38" si="0">ROUND(O9*1.02,2)</f>
        <v>347.82</v>
      </c>
      <c r="L9" s="25">
        <f t="shared" ref="L9:L38" si="1">ROUND(G9*K9,2)</f>
        <v>28622.11</v>
      </c>
      <c r="M9" s="25" t="s">
        <v>25</v>
      </c>
      <c r="N9" s="25" t="s">
        <v>25</v>
      </c>
      <c r="O9" s="35">
        <v>341</v>
      </c>
      <c r="P9" s="25">
        <f>ROUND(O9*G9,2)</f>
        <v>28060.89</v>
      </c>
      <c r="Q9" s="22" t="s">
        <v>30</v>
      </c>
      <c r="R9" s="38"/>
    </row>
    <row r="10" ht="33.3" spans="1:18">
      <c r="A10" s="15"/>
      <c r="B10" s="22" t="s">
        <v>34</v>
      </c>
      <c r="C10" s="22" t="s">
        <v>25</v>
      </c>
      <c r="D10" s="23" t="s">
        <v>35</v>
      </c>
      <c r="E10" s="23" t="s">
        <v>27</v>
      </c>
      <c r="F10" s="22" t="s">
        <v>28</v>
      </c>
      <c r="G10" s="24" t="s">
        <v>36</v>
      </c>
      <c r="H10" s="25" t="s">
        <v>25</v>
      </c>
      <c r="I10" s="25" t="s">
        <v>25</v>
      </c>
      <c r="J10" s="25" t="s">
        <v>25</v>
      </c>
      <c r="K10" s="35">
        <f t="shared" si="0"/>
        <v>21.42</v>
      </c>
      <c r="L10" s="25">
        <f t="shared" si="1"/>
        <v>8250.13</v>
      </c>
      <c r="M10" s="25" t="s">
        <v>25</v>
      </c>
      <c r="N10" s="25" t="s">
        <v>25</v>
      </c>
      <c r="O10" s="35">
        <v>21</v>
      </c>
      <c r="P10" s="25">
        <f>ROUND(O10*G10,2)</f>
        <v>8088.36</v>
      </c>
      <c r="Q10" s="22" t="s">
        <v>30</v>
      </c>
      <c r="R10" s="38"/>
    </row>
    <row r="11" ht="33.3" spans="1:18">
      <c r="A11" s="15"/>
      <c r="B11" s="22" t="s">
        <v>37</v>
      </c>
      <c r="C11" s="22" t="s">
        <v>25</v>
      </c>
      <c r="D11" s="23" t="s">
        <v>38</v>
      </c>
      <c r="E11" s="23" t="s">
        <v>27</v>
      </c>
      <c r="F11" s="22" t="s">
        <v>39</v>
      </c>
      <c r="G11" s="24" t="s">
        <v>40</v>
      </c>
      <c r="H11" s="25" t="s">
        <v>25</v>
      </c>
      <c r="I11" s="25" t="s">
        <v>25</v>
      </c>
      <c r="J11" s="25" t="s">
        <v>25</v>
      </c>
      <c r="K11" s="35">
        <f t="shared" si="0"/>
        <v>42.74</v>
      </c>
      <c r="L11" s="25">
        <f t="shared" si="1"/>
        <v>22435.94</v>
      </c>
      <c r="M11" s="25" t="s">
        <v>25</v>
      </c>
      <c r="N11" s="25" t="s">
        <v>25</v>
      </c>
      <c r="O11" s="35">
        <v>41.9</v>
      </c>
      <c r="P11" s="25">
        <f>ROUND(O11*G11,2)</f>
        <v>21994.99</v>
      </c>
      <c r="Q11" s="22" t="s">
        <v>30</v>
      </c>
      <c r="R11" s="38"/>
    </row>
    <row r="12" ht="33.3" spans="1:18">
      <c r="A12" s="15"/>
      <c r="B12" s="22" t="s">
        <v>41</v>
      </c>
      <c r="C12" s="22" t="s">
        <v>25</v>
      </c>
      <c r="D12" s="23" t="s">
        <v>42</v>
      </c>
      <c r="E12" s="23" t="s">
        <v>27</v>
      </c>
      <c r="F12" s="22" t="s">
        <v>43</v>
      </c>
      <c r="G12" s="24" t="s">
        <v>44</v>
      </c>
      <c r="H12" s="25" t="s">
        <v>25</v>
      </c>
      <c r="I12" s="25" t="s">
        <v>25</v>
      </c>
      <c r="J12" s="25" t="s">
        <v>25</v>
      </c>
      <c r="K12" s="35">
        <f t="shared" si="0"/>
        <v>2142</v>
      </c>
      <c r="L12" s="25">
        <f t="shared" si="1"/>
        <v>21420</v>
      </c>
      <c r="M12" s="25" t="s">
        <v>25</v>
      </c>
      <c r="N12" s="25" t="s">
        <v>25</v>
      </c>
      <c r="O12" s="35">
        <v>2100</v>
      </c>
      <c r="P12" s="25">
        <f>ROUND(O12*G12,2)</f>
        <v>21000</v>
      </c>
      <c r="Q12" s="22" t="s">
        <v>30</v>
      </c>
      <c r="R12" s="38"/>
    </row>
    <row r="13" ht="33.3" spans="1:18">
      <c r="A13" s="15"/>
      <c r="B13" s="22" t="s">
        <v>24</v>
      </c>
      <c r="C13" s="22" t="s">
        <v>25</v>
      </c>
      <c r="D13" s="23" t="s">
        <v>26</v>
      </c>
      <c r="E13" s="23" t="s">
        <v>27</v>
      </c>
      <c r="F13" s="22" t="s">
        <v>28</v>
      </c>
      <c r="G13" s="24" t="s">
        <v>45</v>
      </c>
      <c r="H13" s="25" t="s">
        <v>25</v>
      </c>
      <c r="I13" s="25" t="s">
        <v>25</v>
      </c>
      <c r="J13" s="25" t="s">
        <v>25</v>
      </c>
      <c r="K13" s="35">
        <f t="shared" si="0"/>
        <v>3.06</v>
      </c>
      <c r="L13" s="25">
        <f t="shared" si="1"/>
        <v>1162.89</v>
      </c>
      <c r="M13" s="25" t="s">
        <v>25</v>
      </c>
      <c r="N13" s="25" t="s">
        <v>25</v>
      </c>
      <c r="O13" s="35">
        <v>3</v>
      </c>
      <c r="P13" s="25">
        <f t="shared" ref="P13:P38" si="2">ROUND(O13*G13,2)</f>
        <v>1140.09</v>
      </c>
      <c r="Q13" s="22" t="s">
        <v>30</v>
      </c>
      <c r="R13" s="38"/>
    </row>
    <row r="14" ht="33.3" spans="1:18">
      <c r="A14" s="15"/>
      <c r="B14" s="22" t="s">
        <v>31</v>
      </c>
      <c r="C14" s="22" t="s">
        <v>25</v>
      </c>
      <c r="D14" s="23" t="s">
        <v>32</v>
      </c>
      <c r="E14" s="23" t="s">
        <v>27</v>
      </c>
      <c r="F14" s="22" t="s">
        <v>28</v>
      </c>
      <c r="G14" s="24" t="s">
        <v>46</v>
      </c>
      <c r="H14" s="25" t="s">
        <v>25</v>
      </c>
      <c r="I14" s="25" t="s">
        <v>25</v>
      </c>
      <c r="J14" s="25" t="s">
        <v>25</v>
      </c>
      <c r="K14" s="35">
        <f t="shared" si="0"/>
        <v>652.8</v>
      </c>
      <c r="L14" s="25">
        <f t="shared" si="1"/>
        <v>37914.62</v>
      </c>
      <c r="M14" s="25"/>
      <c r="N14" s="25"/>
      <c r="O14" s="36">
        <v>640</v>
      </c>
      <c r="P14" s="25">
        <f t="shared" si="2"/>
        <v>37171.2</v>
      </c>
      <c r="Q14" s="22" t="s">
        <v>30</v>
      </c>
      <c r="R14" s="38"/>
    </row>
    <row r="15" ht="33.3" spans="1:18">
      <c r="A15" s="15"/>
      <c r="B15" s="22" t="s">
        <v>34</v>
      </c>
      <c r="C15" s="22" t="s">
        <v>25</v>
      </c>
      <c r="D15" s="23" t="s">
        <v>35</v>
      </c>
      <c r="E15" s="23" t="s">
        <v>27</v>
      </c>
      <c r="F15" s="22" t="s">
        <v>28</v>
      </c>
      <c r="G15" s="24" t="s">
        <v>47</v>
      </c>
      <c r="H15" s="25" t="s">
        <v>25</v>
      </c>
      <c r="I15" s="25" t="s">
        <v>25</v>
      </c>
      <c r="J15" s="25" t="s">
        <v>25</v>
      </c>
      <c r="K15" s="35">
        <f t="shared" si="0"/>
        <v>6.12</v>
      </c>
      <c r="L15" s="25">
        <f t="shared" si="1"/>
        <v>2044.88</v>
      </c>
      <c r="M15" s="25" t="s">
        <v>25</v>
      </c>
      <c r="N15" s="25" t="s">
        <v>25</v>
      </c>
      <c r="O15" s="36">
        <v>6</v>
      </c>
      <c r="P15" s="25">
        <f t="shared" si="2"/>
        <v>2004.78</v>
      </c>
      <c r="Q15" s="22" t="s">
        <v>30</v>
      </c>
      <c r="R15" s="38"/>
    </row>
    <row r="16" ht="33.3" spans="1:18">
      <c r="A16" s="15"/>
      <c r="B16" s="22" t="s">
        <v>37</v>
      </c>
      <c r="C16" s="22" t="s">
        <v>25</v>
      </c>
      <c r="D16" s="23" t="s">
        <v>48</v>
      </c>
      <c r="E16" s="23" t="s">
        <v>27</v>
      </c>
      <c r="F16" s="22" t="s">
        <v>39</v>
      </c>
      <c r="G16" s="24" t="s">
        <v>49</v>
      </c>
      <c r="H16" s="25" t="s">
        <v>25</v>
      </c>
      <c r="I16" s="25" t="s">
        <v>25</v>
      </c>
      <c r="J16" s="25" t="s">
        <v>25</v>
      </c>
      <c r="K16" s="35">
        <f t="shared" si="0"/>
        <v>76.5</v>
      </c>
      <c r="L16" s="25">
        <f t="shared" si="1"/>
        <v>47991.51</v>
      </c>
      <c r="M16" s="25"/>
      <c r="N16" s="25"/>
      <c r="O16" s="36">
        <v>75</v>
      </c>
      <c r="P16" s="25">
        <f t="shared" si="2"/>
        <v>47050.5</v>
      </c>
      <c r="Q16" s="22" t="s">
        <v>30</v>
      </c>
      <c r="R16" s="38"/>
    </row>
    <row r="17" ht="33.3" spans="1:18">
      <c r="A17" s="15"/>
      <c r="B17" s="22" t="s">
        <v>37</v>
      </c>
      <c r="C17" s="22" t="s">
        <v>25</v>
      </c>
      <c r="D17" s="23" t="s">
        <v>50</v>
      </c>
      <c r="E17" s="23" t="s">
        <v>27</v>
      </c>
      <c r="F17" s="22" t="s">
        <v>39</v>
      </c>
      <c r="G17" s="24" t="s">
        <v>51</v>
      </c>
      <c r="H17" s="25" t="s">
        <v>25</v>
      </c>
      <c r="I17" s="25" t="s">
        <v>25</v>
      </c>
      <c r="J17" s="25" t="s">
        <v>25</v>
      </c>
      <c r="K17" s="35">
        <f t="shared" si="0"/>
        <v>56.1</v>
      </c>
      <c r="L17" s="25">
        <f t="shared" si="1"/>
        <v>7948.81</v>
      </c>
      <c r="M17" s="25" t="s">
        <v>25</v>
      </c>
      <c r="N17" s="25" t="s">
        <v>25</v>
      </c>
      <c r="O17" s="36">
        <v>55</v>
      </c>
      <c r="P17" s="25">
        <f t="shared" si="2"/>
        <v>7792.95</v>
      </c>
      <c r="Q17" s="22" t="s">
        <v>30</v>
      </c>
      <c r="R17" s="38"/>
    </row>
    <row r="18" ht="33.3" spans="1:18">
      <c r="A18" s="15"/>
      <c r="B18" s="22" t="s">
        <v>37</v>
      </c>
      <c r="C18" s="22" t="s">
        <v>25</v>
      </c>
      <c r="D18" s="23" t="s">
        <v>52</v>
      </c>
      <c r="E18" s="23" t="s">
        <v>27</v>
      </c>
      <c r="F18" s="22" t="s">
        <v>39</v>
      </c>
      <c r="G18" s="24" t="s">
        <v>53</v>
      </c>
      <c r="H18" s="25" t="s">
        <v>25</v>
      </c>
      <c r="I18" s="25" t="s">
        <v>25</v>
      </c>
      <c r="J18" s="25" t="s">
        <v>25</v>
      </c>
      <c r="K18" s="35">
        <f t="shared" si="0"/>
        <v>28.56</v>
      </c>
      <c r="L18" s="25">
        <f t="shared" si="1"/>
        <v>22761.75</v>
      </c>
      <c r="M18" s="25" t="s">
        <v>25</v>
      </c>
      <c r="N18" s="25" t="s">
        <v>25</v>
      </c>
      <c r="O18" s="36">
        <v>28</v>
      </c>
      <c r="P18" s="25">
        <f t="shared" si="2"/>
        <v>22315.44</v>
      </c>
      <c r="Q18" s="22" t="s">
        <v>30</v>
      </c>
      <c r="R18" s="38"/>
    </row>
    <row r="19" ht="33.3" spans="1:18">
      <c r="A19" s="15"/>
      <c r="B19" s="22" t="s">
        <v>37</v>
      </c>
      <c r="C19" s="22" t="s">
        <v>25</v>
      </c>
      <c r="D19" s="23" t="s">
        <v>54</v>
      </c>
      <c r="E19" s="23" t="s">
        <v>27</v>
      </c>
      <c r="F19" s="22" t="s">
        <v>39</v>
      </c>
      <c r="G19" s="24" t="s">
        <v>55</v>
      </c>
      <c r="H19" s="25" t="s">
        <v>25</v>
      </c>
      <c r="I19" s="25" t="s">
        <v>25</v>
      </c>
      <c r="J19" s="25" t="s">
        <v>25</v>
      </c>
      <c r="K19" s="35">
        <f t="shared" si="0"/>
        <v>25.5</v>
      </c>
      <c r="L19" s="25">
        <f t="shared" si="1"/>
        <v>31344.35</v>
      </c>
      <c r="M19" s="25"/>
      <c r="N19" s="25"/>
      <c r="O19" s="36">
        <v>25</v>
      </c>
      <c r="P19" s="25">
        <f t="shared" si="2"/>
        <v>30729.75</v>
      </c>
      <c r="Q19" s="22" t="s">
        <v>30</v>
      </c>
      <c r="R19" s="38"/>
    </row>
    <row r="20" ht="33.3" spans="1:18">
      <c r="A20" s="15"/>
      <c r="B20" s="22" t="s">
        <v>41</v>
      </c>
      <c r="C20" s="22" t="s">
        <v>25</v>
      </c>
      <c r="D20" s="23" t="s">
        <v>56</v>
      </c>
      <c r="E20" s="23" t="s">
        <v>27</v>
      </c>
      <c r="F20" s="22" t="s">
        <v>43</v>
      </c>
      <c r="G20" s="24" t="s">
        <v>57</v>
      </c>
      <c r="H20" s="25" t="s">
        <v>25</v>
      </c>
      <c r="I20" s="25" t="s">
        <v>25</v>
      </c>
      <c r="J20" s="25" t="s">
        <v>25</v>
      </c>
      <c r="K20" s="35">
        <f t="shared" si="0"/>
        <v>1836</v>
      </c>
      <c r="L20" s="25">
        <f t="shared" si="1"/>
        <v>16524</v>
      </c>
      <c r="M20" s="25" t="s">
        <v>25</v>
      </c>
      <c r="N20" s="25" t="s">
        <v>25</v>
      </c>
      <c r="O20" s="36">
        <v>1800</v>
      </c>
      <c r="P20" s="25">
        <f t="shared" si="2"/>
        <v>16200</v>
      </c>
      <c r="Q20" s="22" t="s">
        <v>30</v>
      </c>
      <c r="R20" s="38"/>
    </row>
    <row r="21" ht="33.3" spans="1:18">
      <c r="A21" s="15"/>
      <c r="B21" s="22" t="s">
        <v>41</v>
      </c>
      <c r="C21" s="22" t="s">
        <v>25</v>
      </c>
      <c r="D21" s="23" t="s">
        <v>58</v>
      </c>
      <c r="E21" s="23" t="s">
        <v>27</v>
      </c>
      <c r="F21" s="22" t="s">
        <v>43</v>
      </c>
      <c r="G21" s="24" t="s">
        <v>59</v>
      </c>
      <c r="H21" s="25" t="s">
        <v>25</v>
      </c>
      <c r="I21" s="25" t="s">
        <v>25</v>
      </c>
      <c r="J21" s="25" t="s">
        <v>25</v>
      </c>
      <c r="K21" s="35">
        <f t="shared" si="0"/>
        <v>714</v>
      </c>
      <c r="L21" s="25">
        <f t="shared" si="1"/>
        <v>3570</v>
      </c>
      <c r="M21" s="25" t="s">
        <v>25</v>
      </c>
      <c r="N21" s="25" t="s">
        <v>25</v>
      </c>
      <c r="O21" s="36">
        <v>700</v>
      </c>
      <c r="P21" s="25">
        <f t="shared" si="2"/>
        <v>3500</v>
      </c>
      <c r="Q21" s="22" t="s">
        <v>30</v>
      </c>
      <c r="R21" s="38"/>
    </row>
    <row r="22" ht="33.3" spans="1:18">
      <c r="A22" s="15"/>
      <c r="B22" s="22" t="s">
        <v>60</v>
      </c>
      <c r="C22" s="22" t="s">
        <v>25</v>
      </c>
      <c r="D22" s="23" t="s">
        <v>61</v>
      </c>
      <c r="E22" s="23" t="s">
        <v>27</v>
      </c>
      <c r="F22" s="22" t="s">
        <v>39</v>
      </c>
      <c r="G22" s="24" t="s">
        <v>62</v>
      </c>
      <c r="H22" s="25" t="s">
        <v>25</v>
      </c>
      <c r="I22" s="25" t="s">
        <v>25</v>
      </c>
      <c r="J22" s="25" t="s">
        <v>25</v>
      </c>
      <c r="K22" s="35">
        <f t="shared" si="0"/>
        <v>74.46</v>
      </c>
      <c r="L22" s="25">
        <f t="shared" si="1"/>
        <v>7148.16</v>
      </c>
      <c r="M22" s="25"/>
      <c r="N22" s="25"/>
      <c r="O22" s="36">
        <v>73</v>
      </c>
      <c r="P22" s="25">
        <f t="shared" si="2"/>
        <v>7008</v>
      </c>
      <c r="Q22" s="22" t="s">
        <v>30</v>
      </c>
      <c r="R22" s="38"/>
    </row>
    <row r="23" ht="33.3" spans="1:18">
      <c r="A23" s="15"/>
      <c r="B23" s="22" t="s">
        <v>60</v>
      </c>
      <c r="C23" s="22" t="s">
        <v>25</v>
      </c>
      <c r="D23" s="23" t="s">
        <v>63</v>
      </c>
      <c r="E23" s="23" t="s">
        <v>27</v>
      </c>
      <c r="F23" s="22" t="s">
        <v>39</v>
      </c>
      <c r="G23" s="24" t="s">
        <v>64</v>
      </c>
      <c r="H23" s="25" t="s">
        <v>25</v>
      </c>
      <c r="I23" s="25" t="s">
        <v>25</v>
      </c>
      <c r="J23" s="25" t="s">
        <v>25</v>
      </c>
      <c r="K23" s="35">
        <f t="shared" si="0"/>
        <v>100.98</v>
      </c>
      <c r="L23" s="25">
        <f t="shared" si="1"/>
        <v>6058.8</v>
      </c>
      <c r="M23" s="25" t="s">
        <v>25</v>
      </c>
      <c r="N23" s="25" t="s">
        <v>25</v>
      </c>
      <c r="O23" s="36">
        <v>99</v>
      </c>
      <c r="P23" s="25">
        <f t="shared" si="2"/>
        <v>5940</v>
      </c>
      <c r="Q23" s="22" t="s">
        <v>30</v>
      </c>
      <c r="R23" s="38"/>
    </row>
    <row r="24" ht="33.3" spans="1:18">
      <c r="A24" s="15"/>
      <c r="B24" s="22" t="s">
        <v>65</v>
      </c>
      <c r="C24" s="22" t="s">
        <v>25</v>
      </c>
      <c r="D24" s="23" t="s">
        <v>66</v>
      </c>
      <c r="E24" s="23" t="s">
        <v>27</v>
      </c>
      <c r="F24" s="22" t="s">
        <v>67</v>
      </c>
      <c r="G24" s="24" t="s">
        <v>68</v>
      </c>
      <c r="H24" s="25" t="s">
        <v>25</v>
      </c>
      <c r="I24" s="25" t="s">
        <v>25</v>
      </c>
      <c r="J24" s="25" t="s">
        <v>25</v>
      </c>
      <c r="K24" s="35">
        <f t="shared" si="0"/>
        <v>228.48</v>
      </c>
      <c r="L24" s="25">
        <f t="shared" si="1"/>
        <v>9870.34</v>
      </c>
      <c r="M24" s="25" t="s">
        <v>25</v>
      </c>
      <c r="N24" s="25" t="s">
        <v>25</v>
      </c>
      <c r="O24" s="36">
        <v>224</v>
      </c>
      <c r="P24" s="25">
        <f t="shared" si="2"/>
        <v>9676.8</v>
      </c>
      <c r="Q24" s="22" t="s">
        <v>30</v>
      </c>
      <c r="R24" s="38"/>
    </row>
    <row r="25" ht="33.3" spans="1:18">
      <c r="A25" s="15"/>
      <c r="B25" s="22" t="s">
        <v>65</v>
      </c>
      <c r="C25" s="22" t="s">
        <v>25</v>
      </c>
      <c r="D25" s="23" t="s">
        <v>69</v>
      </c>
      <c r="E25" s="23" t="s">
        <v>27</v>
      </c>
      <c r="F25" s="22" t="s">
        <v>67</v>
      </c>
      <c r="G25" s="24" t="s">
        <v>70</v>
      </c>
      <c r="H25" s="25" t="s">
        <v>25</v>
      </c>
      <c r="I25" s="25" t="s">
        <v>25</v>
      </c>
      <c r="J25" s="25" t="s">
        <v>25</v>
      </c>
      <c r="K25" s="35">
        <f t="shared" si="0"/>
        <v>474.3</v>
      </c>
      <c r="L25" s="25">
        <f t="shared" si="1"/>
        <v>8537.4</v>
      </c>
      <c r="M25" s="25"/>
      <c r="N25" s="25"/>
      <c r="O25" s="36">
        <v>465</v>
      </c>
      <c r="P25" s="25">
        <f t="shared" si="2"/>
        <v>8370</v>
      </c>
      <c r="Q25" s="22" t="s">
        <v>30</v>
      </c>
      <c r="R25" s="38"/>
    </row>
    <row r="26" ht="33.3" spans="1:18">
      <c r="A26" s="15"/>
      <c r="B26" s="22" t="s">
        <v>65</v>
      </c>
      <c r="C26" s="22" t="s">
        <v>25</v>
      </c>
      <c r="D26" s="23" t="s">
        <v>71</v>
      </c>
      <c r="E26" s="23" t="s">
        <v>27</v>
      </c>
      <c r="F26" s="22" t="s">
        <v>67</v>
      </c>
      <c r="G26" s="24" t="s">
        <v>72</v>
      </c>
      <c r="H26" s="25" t="s">
        <v>25</v>
      </c>
      <c r="I26" s="25" t="s">
        <v>25</v>
      </c>
      <c r="J26" s="25" t="s">
        <v>25</v>
      </c>
      <c r="K26" s="35">
        <f t="shared" si="0"/>
        <v>341.45</v>
      </c>
      <c r="L26" s="25">
        <f t="shared" si="1"/>
        <v>6555.84</v>
      </c>
      <c r="M26" s="25" t="s">
        <v>25</v>
      </c>
      <c r="N26" s="25" t="s">
        <v>25</v>
      </c>
      <c r="O26" s="36">
        <v>334.75</v>
      </c>
      <c r="P26" s="25">
        <f t="shared" si="2"/>
        <v>6427.2</v>
      </c>
      <c r="Q26" s="22" t="s">
        <v>30</v>
      </c>
      <c r="R26" s="38"/>
    </row>
    <row r="27" ht="14.1" spans="1:18">
      <c r="A27" s="15">
        <v>2</v>
      </c>
      <c r="B27" s="26" t="s">
        <v>73</v>
      </c>
      <c r="C27" s="22"/>
      <c r="D27" s="27"/>
      <c r="E27" s="27"/>
      <c r="F27" s="28"/>
      <c r="G27" s="29"/>
      <c r="H27" s="25" t="s">
        <v>25</v>
      </c>
      <c r="I27" s="25"/>
      <c r="J27" s="25"/>
      <c r="K27" s="35"/>
      <c r="L27" s="25"/>
      <c r="M27" s="25"/>
      <c r="N27" s="25"/>
      <c r="O27" s="36"/>
      <c r="P27" s="25"/>
      <c r="Q27" s="25"/>
      <c r="R27" s="38"/>
    </row>
    <row r="28" ht="33.3" spans="1:18">
      <c r="A28" s="15"/>
      <c r="B28" s="22" t="s">
        <v>24</v>
      </c>
      <c r="C28" s="22" t="s">
        <v>25</v>
      </c>
      <c r="D28" s="23" t="s">
        <v>74</v>
      </c>
      <c r="E28" s="23" t="s">
        <v>27</v>
      </c>
      <c r="F28" s="22" t="s">
        <v>28</v>
      </c>
      <c r="G28" s="24" t="s">
        <v>75</v>
      </c>
      <c r="H28" s="25" t="s">
        <v>25</v>
      </c>
      <c r="I28" s="25" t="s">
        <v>25</v>
      </c>
      <c r="J28" s="25" t="s">
        <v>25</v>
      </c>
      <c r="K28" s="35">
        <f t="shared" si="0"/>
        <v>6.12</v>
      </c>
      <c r="L28" s="25">
        <f t="shared" si="1"/>
        <v>11181.61</v>
      </c>
      <c r="M28" s="25"/>
      <c r="N28" s="25"/>
      <c r="O28" s="36">
        <v>6</v>
      </c>
      <c r="P28" s="25">
        <f t="shared" si="2"/>
        <v>10962.36</v>
      </c>
      <c r="Q28" s="22" t="s">
        <v>30</v>
      </c>
      <c r="R28" s="38"/>
    </row>
    <row r="29" ht="33.3" spans="1:18">
      <c r="A29" s="15"/>
      <c r="B29" s="22" t="s">
        <v>31</v>
      </c>
      <c r="C29" s="22" t="s">
        <v>25</v>
      </c>
      <c r="D29" s="23" t="s">
        <v>76</v>
      </c>
      <c r="E29" s="23" t="s">
        <v>27</v>
      </c>
      <c r="F29" s="22" t="s">
        <v>28</v>
      </c>
      <c r="G29" s="24" t="s">
        <v>77</v>
      </c>
      <c r="H29" s="25" t="s">
        <v>25</v>
      </c>
      <c r="I29" s="25" t="s">
        <v>25</v>
      </c>
      <c r="J29" s="25" t="s">
        <v>25</v>
      </c>
      <c r="K29" s="35">
        <f t="shared" si="0"/>
        <v>346.8</v>
      </c>
      <c r="L29" s="25">
        <f t="shared" si="1"/>
        <v>39930.55</v>
      </c>
      <c r="M29" s="25" t="s">
        <v>25</v>
      </c>
      <c r="N29" s="25" t="s">
        <v>25</v>
      </c>
      <c r="O29" s="36">
        <v>340</v>
      </c>
      <c r="P29" s="25">
        <f t="shared" si="2"/>
        <v>39147.6</v>
      </c>
      <c r="Q29" s="22" t="s">
        <v>30</v>
      </c>
      <c r="R29" s="38"/>
    </row>
    <row r="30" ht="33.3" spans="1:18">
      <c r="A30" s="15"/>
      <c r="B30" s="22" t="s">
        <v>78</v>
      </c>
      <c r="C30" s="22" t="s">
        <v>25</v>
      </c>
      <c r="D30" s="23" t="s">
        <v>79</v>
      </c>
      <c r="E30" s="23" t="s">
        <v>27</v>
      </c>
      <c r="F30" s="22" t="s">
        <v>28</v>
      </c>
      <c r="G30" s="24" t="s">
        <v>80</v>
      </c>
      <c r="H30" s="25" t="s">
        <v>25</v>
      </c>
      <c r="I30" s="25" t="s">
        <v>25</v>
      </c>
      <c r="J30" s="25" t="s">
        <v>25</v>
      </c>
      <c r="K30" s="35">
        <f t="shared" si="0"/>
        <v>346.8</v>
      </c>
      <c r="L30" s="25">
        <f t="shared" si="1"/>
        <v>51735.62</v>
      </c>
      <c r="M30" s="25" t="s">
        <v>25</v>
      </c>
      <c r="N30" s="25" t="s">
        <v>25</v>
      </c>
      <c r="O30" s="36">
        <v>340</v>
      </c>
      <c r="P30" s="25">
        <f t="shared" si="2"/>
        <v>50721.2</v>
      </c>
      <c r="Q30" s="22" t="s">
        <v>30</v>
      </c>
      <c r="R30" s="38"/>
    </row>
    <row r="31" ht="33.3" spans="1:18">
      <c r="A31" s="15"/>
      <c r="B31" s="22" t="s">
        <v>34</v>
      </c>
      <c r="C31" s="22" t="s">
        <v>25</v>
      </c>
      <c r="D31" s="23" t="s">
        <v>81</v>
      </c>
      <c r="E31" s="23" t="s">
        <v>27</v>
      </c>
      <c r="F31" s="22" t="s">
        <v>28</v>
      </c>
      <c r="G31" s="24" t="s">
        <v>82</v>
      </c>
      <c r="H31" s="25" t="s">
        <v>25</v>
      </c>
      <c r="I31" s="25" t="s">
        <v>25</v>
      </c>
      <c r="J31" s="25" t="s">
        <v>25</v>
      </c>
      <c r="K31" s="35">
        <f t="shared" si="0"/>
        <v>48.96</v>
      </c>
      <c r="L31" s="25">
        <f t="shared" si="1"/>
        <v>35490.61</v>
      </c>
      <c r="M31" s="25" t="s">
        <v>25</v>
      </c>
      <c r="N31" s="25" t="s">
        <v>25</v>
      </c>
      <c r="O31" s="36">
        <v>48</v>
      </c>
      <c r="P31" s="25">
        <f t="shared" si="2"/>
        <v>34794.72</v>
      </c>
      <c r="Q31" s="22" t="s">
        <v>30</v>
      </c>
      <c r="R31" s="38"/>
    </row>
    <row r="32" ht="33.3" spans="1:18">
      <c r="A32" s="15"/>
      <c r="B32" s="22" t="s">
        <v>34</v>
      </c>
      <c r="C32" s="22" t="s">
        <v>25</v>
      </c>
      <c r="D32" s="23" t="s">
        <v>35</v>
      </c>
      <c r="E32" s="23" t="s">
        <v>27</v>
      </c>
      <c r="F32" s="22" t="s">
        <v>28</v>
      </c>
      <c r="G32" s="24" t="s">
        <v>83</v>
      </c>
      <c r="H32" s="25" t="s">
        <v>25</v>
      </c>
      <c r="I32" s="25" t="s">
        <v>25</v>
      </c>
      <c r="J32" s="25" t="s">
        <v>25</v>
      </c>
      <c r="K32" s="35">
        <f t="shared" si="0"/>
        <v>21.42</v>
      </c>
      <c r="L32" s="25">
        <f t="shared" si="1"/>
        <v>19805.15</v>
      </c>
      <c r="M32" s="25" t="s">
        <v>25</v>
      </c>
      <c r="N32" s="25" t="s">
        <v>25</v>
      </c>
      <c r="O32" s="36">
        <v>21</v>
      </c>
      <c r="P32" s="25">
        <f t="shared" si="2"/>
        <v>19416.81</v>
      </c>
      <c r="Q32" s="22" t="s">
        <v>30</v>
      </c>
      <c r="R32" s="38"/>
    </row>
    <row r="33" ht="44.4" spans="1:18">
      <c r="A33" s="15"/>
      <c r="B33" s="22" t="s">
        <v>37</v>
      </c>
      <c r="C33" s="22" t="s">
        <v>25</v>
      </c>
      <c r="D33" s="23" t="s">
        <v>84</v>
      </c>
      <c r="E33" s="23" t="s">
        <v>27</v>
      </c>
      <c r="F33" s="22" t="s">
        <v>39</v>
      </c>
      <c r="G33" s="24" t="s">
        <v>85</v>
      </c>
      <c r="H33" s="25" t="s">
        <v>25</v>
      </c>
      <c r="I33" s="25" t="s">
        <v>25</v>
      </c>
      <c r="J33" s="25" t="s">
        <v>25</v>
      </c>
      <c r="K33" s="35">
        <f t="shared" si="0"/>
        <v>107.1</v>
      </c>
      <c r="L33" s="25">
        <f t="shared" si="1"/>
        <v>19783.51</v>
      </c>
      <c r="M33" s="25"/>
      <c r="N33" s="25"/>
      <c r="O33" s="36">
        <v>105</v>
      </c>
      <c r="P33" s="25">
        <f t="shared" si="2"/>
        <v>19395.6</v>
      </c>
      <c r="Q33" s="22" t="s">
        <v>30</v>
      </c>
      <c r="R33" s="38"/>
    </row>
    <row r="34" ht="44.4" spans="1:18">
      <c r="A34" s="15"/>
      <c r="B34" s="22" t="s">
        <v>37</v>
      </c>
      <c r="C34" s="22" t="s">
        <v>25</v>
      </c>
      <c r="D34" s="23" t="s">
        <v>86</v>
      </c>
      <c r="E34" s="23" t="s">
        <v>27</v>
      </c>
      <c r="F34" s="22" t="s">
        <v>39</v>
      </c>
      <c r="G34" s="24" t="s">
        <v>87</v>
      </c>
      <c r="H34" s="25" t="s">
        <v>25</v>
      </c>
      <c r="I34" s="25" t="s">
        <v>25</v>
      </c>
      <c r="J34" s="25" t="s">
        <v>25</v>
      </c>
      <c r="K34" s="35">
        <f t="shared" si="0"/>
        <v>244.8</v>
      </c>
      <c r="L34" s="25">
        <f t="shared" si="1"/>
        <v>67922.21</v>
      </c>
      <c r="M34" s="25" t="s">
        <v>25</v>
      </c>
      <c r="N34" s="25" t="s">
        <v>25</v>
      </c>
      <c r="O34" s="36">
        <v>240</v>
      </c>
      <c r="P34" s="25">
        <f t="shared" si="2"/>
        <v>66590.4</v>
      </c>
      <c r="Q34" s="22" t="s">
        <v>30</v>
      </c>
      <c r="R34" s="38"/>
    </row>
    <row r="35" ht="44.4" spans="1:18">
      <c r="A35" s="15"/>
      <c r="B35" s="22" t="s">
        <v>37</v>
      </c>
      <c r="C35" s="22" t="s">
        <v>25</v>
      </c>
      <c r="D35" s="23" t="s">
        <v>88</v>
      </c>
      <c r="E35" s="23" t="s">
        <v>27</v>
      </c>
      <c r="F35" s="22" t="s">
        <v>39</v>
      </c>
      <c r="G35" s="24" t="s">
        <v>89</v>
      </c>
      <c r="H35" s="25" t="s">
        <v>25</v>
      </c>
      <c r="I35" s="25" t="s">
        <v>25</v>
      </c>
      <c r="J35" s="25" t="s">
        <v>25</v>
      </c>
      <c r="K35" s="35">
        <f t="shared" si="0"/>
        <v>357</v>
      </c>
      <c r="L35" s="25">
        <f t="shared" si="1"/>
        <v>178357.2</v>
      </c>
      <c r="M35" s="25" t="s">
        <v>25</v>
      </c>
      <c r="N35" s="25" t="s">
        <v>25</v>
      </c>
      <c r="O35" s="36">
        <v>350</v>
      </c>
      <c r="P35" s="25">
        <f t="shared" si="2"/>
        <v>174860</v>
      </c>
      <c r="Q35" s="22" t="s">
        <v>30</v>
      </c>
      <c r="R35" s="38"/>
    </row>
    <row r="36" ht="44.4" spans="1:18">
      <c r="A36" s="15"/>
      <c r="B36" s="22" t="s">
        <v>37</v>
      </c>
      <c r="C36" s="22" t="s">
        <v>25</v>
      </c>
      <c r="D36" s="23" t="s">
        <v>90</v>
      </c>
      <c r="E36" s="23" t="s">
        <v>27</v>
      </c>
      <c r="F36" s="22" t="s">
        <v>39</v>
      </c>
      <c r="G36" s="24" t="s">
        <v>91</v>
      </c>
      <c r="H36" s="25" t="s">
        <v>25</v>
      </c>
      <c r="I36" s="25" t="s">
        <v>25</v>
      </c>
      <c r="J36" s="25" t="s">
        <v>25</v>
      </c>
      <c r="K36" s="35">
        <f t="shared" si="0"/>
        <v>581.4</v>
      </c>
      <c r="L36" s="25">
        <f t="shared" si="1"/>
        <v>203774.89</v>
      </c>
      <c r="M36" s="25" t="s">
        <v>25</v>
      </c>
      <c r="N36" s="25" t="s">
        <v>25</v>
      </c>
      <c r="O36" s="36">
        <v>570</v>
      </c>
      <c r="P36" s="25">
        <f t="shared" si="2"/>
        <v>199779.3</v>
      </c>
      <c r="Q36" s="22" t="s">
        <v>30</v>
      </c>
      <c r="R36" s="38"/>
    </row>
    <row r="37" ht="55.5" spans="1:18">
      <c r="A37" s="15"/>
      <c r="B37" s="22" t="s">
        <v>92</v>
      </c>
      <c r="C37" s="22" t="s">
        <v>25</v>
      </c>
      <c r="D37" s="23" t="s">
        <v>93</v>
      </c>
      <c r="E37" s="23" t="s">
        <v>27</v>
      </c>
      <c r="F37" s="22" t="s">
        <v>94</v>
      </c>
      <c r="G37" s="24" t="s">
        <v>95</v>
      </c>
      <c r="H37" s="25" t="s">
        <v>25</v>
      </c>
      <c r="I37" s="25" t="s">
        <v>25</v>
      </c>
      <c r="J37" s="25" t="s">
        <v>25</v>
      </c>
      <c r="K37" s="35">
        <f t="shared" si="0"/>
        <v>877.2</v>
      </c>
      <c r="L37" s="25">
        <f t="shared" si="1"/>
        <v>28947.6</v>
      </c>
      <c r="M37" s="25" t="s">
        <v>25</v>
      </c>
      <c r="N37" s="25" t="s">
        <v>25</v>
      </c>
      <c r="O37" s="36">
        <v>860</v>
      </c>
      <c r="P37" s="25">
        <f t="shared" si="2"/>
        <v>28380</v>
      </c>
      <c r="Q37" s="22" t="s">
        <v>30</v>
      </c>
      <c r="R37" s="38"/>
    </row>
    <row r="38" ht="33.3" spans="1:18">
      <c r="A38" s="15"/>
      <c r="B38" s="22" t="s">
        <v>96</v>
      </c>
      <c r="C38" s="22" t="s">
        <v>25</v>
      </c>
      <c r="D38" s="23" t="s">
        <v>97</v>
      </c>
      <c r="E38" s="23" t="s">
        <v>27</v>
      </c>
      <c r="F38" s="22" t="s">
        <v>94</v>
      </c>
      <c r="G38" s="24" t="s">
        <v>98</v>
      </c>
      <c r="H38" s="25" t="s">
        <v>25</v>
      </c>
      <c r="I38" s="25" t="s">
        <v>25</v>
      </c>
      <c r="J38" s="25" t="s">
        <v>25</v>
      </c>
      <c r="K38" s="35">
        <f t="shared" si="0"/>
        <v>520.2</v>
      </c>
      <c r="L38" s="25">
        <f t="shared" si="1"/>
        <v>11444.4</v>
      </c>
      <c r="M38" s="25" t="s">
        <v>25</v>
      </c>
      <c r="N38" s="25" t="s">
        <v>25</v>
      </c>
      <c r="O38" s="36">
        <v>510</v>
      </c>
      <c r="P38" s="25">
        <f t="shared" si="2"/>
        <v>11220</v>
      </c>
      <c r="Q38" s="22" t="s">
        <v>30</v>
      </c>
      <c r="R38" s="38"/>
    </row>
    <row r="39" ht="14.1" spans="1:18">
      <c r="A39" s="15">
        <v>3</v>
      </c>
      <c r="B39" s="16" t="s">
        <v>99</v>
      </c>
      <c r="C39" s="15"/>
      <c r="D39" s="17"/>
      <c r="E39" s="18"/>
      <c r="F39" s="19"/>
      <c r="G39" s="20"/>
      <c r="H39" s="25"/>
      <c r="I39" s="25"/>
      <c r="J39" s="25"/>
      <c r="K39" s="21"/>
      <c r="L39" s="21"/>
      <c r="M39" s="25"/>
      <c r="N39" s="25"/>
      <c r="O39" s="34"/>
      <c r="P39" s="25"/>
      <c r="Q39" s="25"/>
      <c r="R39" s="38"/>
    </row>
    <row r="40" ht="33.3" spans="1:18">
      <c r="A40" s="15"/>
      <c r="B40" s="28" t="s">
        <v>100</v>
      </c>
      <c r="C40" s="22" t="s">
        <v>25</v>
      </c>
      <c r="D40" s="28" t="s">
        <v>101</v>
      </c>
      <c r="E40" s="22" t="s">
        <v>27</v>
      </c>
      <c r="F40" s="28" t="s">
        <v>67</v>
      </c>
      <c r="G40" s="30">
        <v>166.8</v>
      </c>
      <c r="H40" s="25" t="s">
        <v>25</v>
      </c>
      <c r="I40" s="25" t="s">
        <v>25</v>
      </c>
      <c r="J40" s="25" t="s">
        <v>25</v>
      </c>
      <c r="K40" s="35">
        <f>ROUND(O40*1.02,2)</f>
        <v>1.02</v>
      </c>
      <c r="L40" s="25">
        <f>ROUND(G40*K40,2)</f>
        <v>170.14</v>
      </c>
      <c r="M40" s="25" t="s">
        <v>25</v>
      </c>
      <c r="N40" s="25" t="s">
        <v>25</v>
      </c>
      <c r="O40" s="35">
        <v>1</v>
      </c>
      <c r="P40" s="25">
        <f t="shared" ref="P40:P47" si="3">ROUND(O40*G40,2)</f>
        <v>166.8</v>
      </c>
      <c r="Q40" s="22" t="s">
        <v>30</v>
      </c>
      <c r="R40" s="38"/>
    </row>
    <row r="41" ht="55.5" spans="1:18">
      <c r="A41" s="15"/>
      <c r="B41" s="28" t="s">
        <v>102</v>
      </c>
      <c r="C41" s="22" t="s">
        <v>25</v>
      </c>
      <c r="D41" s="28" t="s">
        <v>103</v>
      </c>
      <c r="E41" s="22" t="s">
        <v>27</v>
      </c>
      <c r="F41" s="28" t="s">
        <v>28</v>
      </c>
      <c r="G41" s="30">
        <v>180.45</v>
      </c>
      <c r="H41" s="25" t="s">
        <v>25</v>
      </c>
      <c r="I41" s="25" t="s">
        <v>25</v>
      </c>
      <c r="J41" s="25" t="s">
        <v>25</v>
      </c>
      <c r="K41" s="35">
        <f t="shared" ref="K41:K47" si="4">ROUND(O41*1.02,2)</f>
        <v>9.18</v>
      </c>
      <c r="L41" s="25">
        <f t="shared" ref="L41:L47" si="5">ROUND(G41*K41,2)</f>
        <v>1656.53</v>
      </c>
      <c r="M41" s="25" t="s">
        <v>25</v>
      </c>
      <c r="N41" s="25" t="s">
        <v>25</v>
      </c>
      <c r="O41" s="35">
        <v>9</v>
      </c>
      <c r="P41" s="25">
        <f t="shared" si="3"/>
        <v>1624.05</v>
      </c>
      <c r="Q41" s="22" t="s">
        <v>30</v>
      </c>
      <c r="R41" s="38"/>
    </row>
    <row r="42" ht="66.6" spans="1:18">
      <c r="A42" s="15"/>
      <c r="B42" s="28" t="s">
        <v>104</v>
      </c>
      <c r="C42" s="22" t="s">
        <v>25</v>
      </c>
      <c r="D42" s="28" t="s">
        <v>105</v>
      </c>
      <c r="E42" s="22" t="s">
        <v>27</v>
      </c>
      <c r="F42" s="28" t="s">
        <v>28</v>
      </c>
      <c r="G42" s="30">
        <v>24.25</v>
      </c>
      <c r="H42" s="25" t="s">
        <v>25</v>
      </c>
      <c r="I42" s="25" t="s">
        <v>25</v>
      </c>
      <c r="J42" s="25" t="s">
        <v>25</v>
      </c>
      <c r="K42" s="35">
        <f t="shared" si="4"/>
        <v>45.9</v>
      </c>
      <c r="L42" s="25">
        <f t="shared" si="5"/>
        <v>1113.08</v>
      </c>
      <c r="M42" s="25" t="s">
        <v>25</v>
      </c>
      <c r="N42" s="25" t="s">
        <v>25</v>
      </c>
      <c r="O42" s="35">
        <v>45</v>
      </c>
      <c r="P42" s="25">
        <f t="shared" si="3"/>
        <v>1091.25</v>
      </c>
      <c r="Q42" s="25" t="s">
        <v>106</v>
      </c>
      <c r="R42" s="38"/>
    </row>
    <row r="43" ht="66.6" spans="1:18">
      <c r="A43" s="15"/>
      <c r="B43" s="28" t="s">
        <v>107</v>
      </c>
      <c r="C43" s="22" t="s">
        <v>25</v>
      </c>
      <c r="D43" s="28" t="s">
        <v>108</v>
      </c>
      <c r="E43" s="22" t="s">
        <v>27</v>
      </c>
      <c r="F43" s="28" t="s">
        <v>28</v>
      </c>
      <c r="G43" s="30">
        <v>10.76</v>
      </c>
      <c r="H43" s="25" t="s">
        <v>25</v>
      </c>
      <c r="I43" s="25" t="s">
        <v>25</v>
      </c>
      <c r="J43" s="25" t="s">
        <v>25</v>
      </c>
      <c r="K43" s="35">
        <f t="shared" si="4"/>
        <v>40.8</v>
      </c>
      <c r="L43" s="25">
        <f t="shared" si="5"/>
        <v>439.01</v>
      </c>
      <c r="M43" s="25" t="s">
        <v>25</v>
      </c>
      <c r="N43" s="25" t="s">
        <v>25</v>
      </c>
      <c r="O43" s="35">
        <v>40</v>
      </c>
      <c r="P43" s="25">
        <f t="shared" si="3"/>
        <v>430.4</v>
      </c>
      <c r="Q43" s="25" t="s">
        <v>106</v>
      </c>
      <c r="R43" s="38"/>
    </row>
    <row r="44" ht="66.6" spans="1:18">
      <c r="A44" s="15"/>
      <c r="B44" s="28" t="s">
        <v>109</v>
      </c>
      <c r="C44" s="22" t="s">
        <v>25</v>
      </c>
      <c r="D44" s="28" t="s">
        <v>108</v>
      </c>
      <c r="E44" s="22" t="s">
        <v>27</v>
      </c>
      <c r="F44" s="28" t="s">
        <v>28</v>
      </c>
      <c r="G44" s="30">
        <v>6.2</v>
      </c>
      <c r="H44" s="25" t="s">
        <v>25</v>
      </c>
      <c r="I44" s="25" t="s">
        <v>25</v>
      </c>
      <c r="J44" s="25" t="s">
        <v>25</v>
      </c>
      <c r="K44" s="35">
        <f t="shared" si="4"/>
        <v>40.8</v>
      </c>
      <c r="L44" s="25">
        <f t="shared" si="5"/>
        <v>252.96</v>
      </c>
      <c r="M44" s="25" t="s">
        <v>25</v>
      </c>
      <c r="N44" s="25" t="s">
        <v>25</v>
      </c>
      <c r="O44" s="35">
        <v>40</v>
      </c>
      <c r="P44" s="25">
        <f t="shared" si="3"/>
        <v>248</v>
      </c>
      <c r="Q44" s="25" t="s">
        <v>106</v>
      </c>
      <c r="R44" s="38"/>
    </row>
    <row r="45" ht="66.6" spans="1:18">
      <c r="A45" s="15"/>
      <c r="B45" s="28" t="s">
        <v>110</v>
      </c>
      <c r="C45" s="22" t="s">
        <v>25</v>
      </c>
      <c r="D45" s="28" t="s">
        <v>105</v>
      </c>
      <c r="E45" s="22" t="s">
        <v>27</v>
      </c>
      <c r="F45" s="28" t="s">
        <v>28</v>
      </c>
      <c r="G45" s="30">
        <v>9.23</v>
      </c>
      <c r="H45" s="25" t="s">
        <v>25</v>
      </c>
      <c r="I45" s="25" t="s">
        <v>25</v>
      </c>
      <c r="J45" s="25" t="s">
        <v>25</v>
      </c>
      <c r="K45" s="35">
        <f t="shared" si="4"/>
        <v>66.3</v>
      </c>
      <c r="L45" s="25">
        <f t="shared" si="5"/>
        <v>611.95</v>
      </c>
      <c r="M45" s="25" t="s">
        <v>25</v>
      </c>
      <c r="N45" s="25" t="s">
        <v>25</v>
      </c>
      <c r="O45" s="35">
        <v>65</v>
      </c>
      <c r="P45" s="25">
        <f t="shared" si="3"/>
        <v>599.95</v>
      </c>
      <c r="Q45" s="25" t="s">
        <v>106</v>
      </c>
      <c r="R45" s="38"/>
    </row>
    <row r="46" ht="66.6" spans="1:18">
      <c r="A46" s="15"/>
      <c r="B46" s="28" t="s">
        <v>111</v>
      </c>
      <c r="C46" s="22" t="s">
        <v>25</v>
      </c>
      <c r="D46" s="28" t="s">
        <v>105</v>
      </c>
      <c r="E46" s="22" t="s">
        <v>27</v>
      </c>
      <c r="F46" s="28" t="s">
        <v>28</v>
      </c>
      <c r="G46" s="30">
        <v>14.64</v>
      </c>
      <c r="H46" s="25" t="s">
        <v>25</v>
      </c>
      <c r="I46" s="25" t="s">
        <v>25</v>
      </c>
      <c r="J46" s="25" t="s">
        <v>25</v>
      </c>
      <c r="K46" s="35">
        <f t="shared" si="4"/>
        <v>63.24</v>
      </c>
      <c r="L46" s="25">
        <f t="shared" si="5"/>
        <v>925.83</v>
      </c>
      <c r="M46" s="25" t="s">
        <v>25</v>
      </c>
      <c r="N46" s="25" t="s">
        <v>25</v>
      </c>
      <c r="O46" s="36">
        <v>62</v>
      </c>
      <c r="P46" s="25">
        <f t="shared" si="3"/>
        <v>907.68</v>
      </c>
      <c r="Q46" s="25" t="s">
        <v>106</v>
      </c>
      <c r="R46" s="38"/>
    </row>
    <row r="47" ht="66.6" spans="1:18">
      <c r="A47" s="15"/>
      <c r="B47" s="28" t="s">
        <v>112</v>
      </c>
      <c r="C47" s="22" t="s">
        <v>25</v>
      </c>
      <c r="D47" s="28" t="s">
        <v>105</v>
      </c>
      <c r="E47" s="22" t="s">
        <v>27</v>
      </c>
      <c r="F47" s="28" t="s">
        <v>28</v>
      </c>
      <c r="G47" s="30">
        <v>25.99</v>
      </c>
      <c r="H47" s="25" t="s">
        <v>25</v>
      </c>
      <c r="I47" s="25" t="s">
        <v>25</v>
      </c>
      <c r="J47" s="25" t="s">
        <v>25</v>
      </c>
      <c r="K47" s="35">
        <f t="shared" si="4"/>
        <v>408</v>
      </c>
      <c r="L47" s="25">
        <f t="shared" si="5"/>
        <v>10603.92</v>
      </c>
      <c r="M47" s="25" t="s">
        <v>25</v>
      </c>
      <c r="N47" s="25" t="s">
        <v>25</v>
      </c>
      <c r="O47" s="36">
        <v>400</v>
      </c>
      <c r="P47" s="25">
        <f t="shared" si="3"/>
        <v>10396</v>
      </c>
      <c r="Q47" s="25" t="s">
        <v>106</v>
      </c>
      <c r="R47" s="38"/>
    </row>
    <row r="48" ht="66.6" spans="1:18">
      <c r="A48" s="15"/>
      <c r="B48" s="28" t="s">
        <v>113</v>
      </c>
      <c r="C48" s="22" t="s">
        <v>25</v>
      </c>
      <c r="D48" s="28" t="s">
        <v>105</v>
      </c>
      <c r="E48" s="22" t="s">
        <v>27</v>
      </c>
      <c r="F48" s="28" t="s">
        <v>28</v>
      </c>
      <c r="G48" s="30">
        <v>15.8</v>
      </c>
      <c r="H48" s="25" t="s">
        <v>25</v>
      </c>
      <c r="I48" s="25" t="s">
        <v>25</v>
      </c>
      <c r="J48" s="25" t="s">
        <v>25</v>
      </c>
      <c r="K48" s="35">
        <f t="shared" ref="K48:K67" si="6">ROUND(O48*1.02,2)</f>
        <v>408</v>
      </c>
      <c r="L48" s="25">
        <f t="shared" ref="L48:L67" si="7">ROUND(G48*K48,2)</f>
        <v>6446.4</v>
      </c>
      <c r="M48" s="25" t="s">
        <v>25</v>
      </c>
      <c r="N48" s="25" t="s">
        <v>25</v>
      </c>
      <c r="O48" s="36">
        <v>400</v>
      </c>
      <c r="P48" s="25">
        <f t="shared" ref="P48:P67" si="8">ROUND(O48*G48,2)</f>
        <v>6320</v>
      </c>
      <c r="Q48" s="25" t="s">
        <v>106</v>
      </c>
      <c r="R48" s="38"/>
    </row>
    <row r="49" ht="44.4" spans="1:18">
      <c r="A49" s="15"/>
      <c r="B49" s="28" t="s">
        <v>114</v>
      </c>
      <c r="C49" s="22" t="s">
        <v>25</v>
      </c>
      <c r="D49" s="28" t="s">
        <v>115</v>
      </c>
      <c r="E49" s="22" t="s">
        <v>27</v>
      </c>
      <c r="F49" s="28" t="s">
        <v>116</v>
      </c>
      <c r="G49" s="30">
        <v>0.069</v>
      </c>
      <c r="H49" s="25" t="s">
        <v>25</v>
      </c>
      <c r="I49" s="25" t="s">
        <v>25</v>
      </c>
      <c r="J49" s="25" t="s">
        <v>25</v>
      </c>
      <c r="K49" s="35">
        <f t="shared" si="6"/>
        <v>4845</v>
      </c>
      <c r="L49" s="25">
        <f t="shared" si="7"/>
        <v>334.31</v>
      </c>
      <c r="M49" s="25" t="s">
        <v>25</v>
      </c>
      <c r="N49" s="25" t="s">
        <v>25</v>
      </c>
      <c r="O49" s="36">
        <v>4750</v>
      </c>
      <c r="P49" s="25">
        <f t="shared" si="8"/>
        <v>327.75</v>
      </c>
      <c r="Q49" s="22" t="s">
        <v>30</v>
      </c>
      <c r="R49" s="38"/>
    </row>
    <row r="50" ht="44.4" spans="1:18">
      <c r="A50" s="15"/>
      <c r="B50" s="28" t="s">
        <v>114</v>
      </c>
      <c r="C50" s="22" t="s">
        <v>25</v>
      </c>
      <c r="D50" s="28" t="s">
        <v>117</v>
      </c>
      <c r="E50" s="22" t="s">
        <v>27</v>
      </c>
      <c r="F50" s="28" t="s">
        <v>116</v>
      </c>
      <c r="G50" s="30">
        <v>3.078</v>
      </c>
      <c r="H50" s="25" t="s">
        <v>25</v>
      </c>
      <c r="I50" s="25" t="s">
        <v>25</v>
      </c>
      <c r="J50" s="25" t="s">
        <v>25</v>
      </c>
      <c r="K50" s="35">
        <f t="shared" si="6"/>
        <v>4845</v>
      </c>
      <c r="L50" s="25">
        <f t="shared" si="7"/>
        <v>14912.91</v>
      </c>
      <c r="M50" s="25" t="s">
        <v>25</v>
      </c>
      <c r="N50" s="25" t="s">
        <v>25</v>
      </c>
      <c r="O50" s="36">
        <v>4750</v>
      </c>
      <c r="P50" s="25">
        <f t="shared" si="8"/>
        <v>14620.5</v>
      </c>
      <c r="Q50" s="22" t="s">
        <v>30</v>
      </c>
      <c r="R50" s="38"/>
    </row>
    <row r="51" ht="44.4" spans="1:18">
      <c r="A51" s="15"/>
      <c r="B51" s="28" t="s">
        <v>114</v>
      </c>
      <c r="C51" s="22" t="s">
        <v>25</v>
      </c>
      <c r="D51" s="28" t="s">
        <v>118</v>
      </c>
      <c r="E51" s="22" t="s">
        <v>27</v>
      </c>
      <c r="F51" s="28" t="s">
        <v>116</v>
      </c>
      <c r="G51" s="30">
        <v>0.914</v>
      </c>
      <c r="H51" s="25" t="s">
        <v>25</v>
      </c>
      <c r="I51" s="25" t="s">
        <v>25</v>
      </c>
      <c r="J51" s="25" t="s">
        <v>25</v>
      </c>
      <c r="K51" s="35">
        <f t="shared" si="6"/>
        <v>4845</v>
      </c>
      <c r="L51" s="25">
        <f t="shared" si="7"/>
        <v>4428.33</v>
      </c>
      <c r="M51" s="25" t="s">
        <v>25</v>
      </c>
      <c r="N51" s="25" t="s">
        <v>25</v>
      </c>
      <c r="O51" s="36">
        <v>4750</v>
      </c>
      <c r="P51" s="25">
        <f t="shared" si="8"/>
        <v>4341.5</v>
      </c>
      <c r="Q51" s="22" t="s">
        <v>30</v>
      </c>
      <c r="R51" s="38"/>
    </row>
    <row r="52" ht="44.4" spans="1:18">
      <c r="A52" s="15"/>
      <c r="B52" s="28" t="s">
        <v>114</v>
      </c>
      <c r="C52" s="22" t="s">
        <v>25</v>
      </c>
      <c r="D52" s="28" t="s">
        <v>119</v>
      </c>
      <c r="E52" s="22" t="s">
        <v>27</v>
      </c>
      <c r="F52" s="28" t="s">
        <v>116</v>
      </c>
      <c r="G52" s="30">
        <v>1.117</v>
      </c>
      <c r="H52" s="25" t="s">
        <v>25</v>
      </c>
      <c r="I52" s="25" t="s">
        <v>25</v>
      </c>
      <c r="J52" s="25" t="s">
        <v>25</v>
      </c>
      <c r="K52" s="35">
        <f t="shared" si="6"/>
        <v>4845</v>
      </c>
      <c r="L52" s="25">
        <f t="shared" si="7"/>
        <v>5411.87</v>
      </c>
      <c r="M52" s="25" t="s">
        <v>25</v>
      </c>
      <c r="N52" s="25" t="s">
        <v>25</v>
      </c>
      <c r="O52" s="36">
        <v>4750</v>
      </c>
      <c r="P52" s="25">
        <f t="shared" si="8"/>
        <v>5305.75</v>
      </c>
      <c r="Q52" s="22" t="s">
        <v>30</v>
      </c>
      <c r="R52" s="38"/>
    </row>
    <row r="53" ht="44.4" spans="1:18">
      <c r="A53" s="15"/>
      <c r="B53" s="28" t="s">
        <v>114</v>
      </c>
      <c r="C53" s="22" t="s">
        <v>25</v>
      </c>
      <c r="D53" s="28" t="s">
        <v>120</v>
      </c>
      <c r="E53" s="22" t="s">
        <v>27</v>
      </c>
      <c r="F53" s="28" t="s">
        <v>116</v>
      </c>
      <c r="G53" s="30">
        <v>1.269</v>
      </c>
      <c r="H53" s="25" t="s">
        <v>25</v>
      </c>
      <c r="I53" s="25" t="s">
        <v>25</v>
      </c>
      <c r="J53" s="25" t="s">
        <v>25</v>
      </c>
      <c r="K53" s="35">
        <f t="shared" si="6"/>
        <v>4845</v>
      </c>
      <c r="L53" s="25">
        <f t="shared" si="7"/>
        <v>6148.31</v>
      </c>
      <c r="M53" s="25" t="s">
        <v>25</v>
      </c>
      <c r="N53" s="25" t="s">
        <v>25</v>
      </c>
      <c r="O53" s="36">
        <v>4750</v>
      </c>
      <c r="P53" s="25">
        <f t="shared" si="8"/>
        <v>6027.75</v>
      </c>
      <c r="Q53" s="22" t="s">
        <v>30</v>
      </c>
      <c r="R53" s="38"/>
    </row>
    <row r="54" ht="44.4" spans="1:18">
      <c r="A54" s="15"/>
      <c r="B54" s="28" t="s">
        <v>114</v>
      </c>
      <c r="C54" s="22" t="s">
        <v>25</v>
      </c>
      <c r="D54" s="28" t="s">
        <v>121</v>
      </c>
      <c r="E54" s="22" t="s">
        <v>27</v>
      </c>
      <c r="F54" s="28" t="s">
        <v>116</v>
      </c>
      <c r="G54" s="30">
        <v>1.705</v>
      </c>
      <c r="H54" s="25" t="s">
        <v>25</v>
      </c>
      <c r="I54" s="25" t="s">
        <v>25</v>
      </c>
      <c r="J54" s="25" t="s">
        <v>25</v>
      </c>
      <c r="K54" s="35">
        <f t="shared" si="6"/>
        <v>4845</v>
      </c>
      <c r="L54" s="25">
        <f t="shared" si="7"/>
        <v>8260.73</v>
      </c>
      <c r="M54" s="25" t="s">
        <v>25</v>
      </c>
      <c r="N54" s="25" t="s">
        <v>25</v>
      </c>
      <c r="O54" s="36">
        <v>4750</v>
      </c>
      <c r="P54" s="25">
        <f t="shared" si="8"/>
        <v>8098.75</v>
      </c>
      <c r="Q54" s="22" t="s">
        <v>30</v>
      </c>
      <c r="R54" s="38"/>
    </row>
    <row r="55" ht="44.4" spans="1:18">
      <c r="A55" s="15"/>
      <c r="B55" s="28" t="s">
        <v>114</v>
      </c>
      <c r="C55" s="22" t="s">
        <v>25</v>
      </c>
      <c r="D55" s="28" t="s">
        <v>122</v>
      </c>
      <c r="E55" s="22" t="s">
        <v>27</v>
      </c>
      <c r="F55" s="28" t="s">
        <v>116</v>
      </c>
      <c r="G55" s="30">
        <v>0.769</v>
      </c>
      <c r="H55" s="25" t="s">
        <v>25</v>
      </c>
      <c r="I55" s="25" t="s">
        <v>25</v>
      </c>
      <c r="J55" s="25" t="s">
        <v>25</v>
      </c>
      <c r="K55" s="35">
        <f t="shared" si="6"/>
        <v>4845</v>
      </c>
      <c r="L55" s="25">
        <f t="shared" si="7"/>
        <v>3725.81</v>
      </c>
      <c r="M55" s="25" t="s">
        <v>25</v>
      </c>
      <c r="N55" s="25" t="s">
        <v>25</v>
      </c>
      <c r="O55" s="36">
        <v>4750</v>
      </c>
      <c r="P55" s="25">
        <f t="shared" si="8"/>
        <v>3652.75</v>
      </c>
      <c r="Q55" s="22" t="s">
        <v>30</v>
      </c>
      <c r="R55" s="38"/>
    </row>
    <row r="56" ht="44.4" spans="1:18">
      <c r="A56" s="15"/>
      <c r="B56" s="28" t="s">
        <v>114</v>
      </c>
      <c r="C56" s="22" t="s">
        <v>25</v>
      </c>
      <c r="D56" s="28" t="s">
        <v>123</v>
      </c>
      <c r="E56" s="22" t="s">
        <v>27</v>
      </c>
      <c r="F56" s="28" t="s">
        <v>116</v>
      </c>
      <c r="G56" s="30">
        <v>0.067</v>
      </c>
      <c r="H56" s="25" t="s">
        <v>25</v>
      </c>
      <c r="I56" s="25" t="s">
        <v>25</v>
      </c>
      <c r="J56" s="25" t="s">
        <v>25</v>
      </c>
      <c r="K56" s="35">
        <f t="shared" si="6"/>
        <v>4845</v>
      </c>
      <c r="L56" s="25">
        <f t="shared" si="7"/>
        <v>324.62</v>
      </c>
      <c r="M56" s="25" t="s">
        <v>25</v>
      </c>
      <c r="N56" s="25" t="s">
        <v>25</v>
      </c>
      <c r="O56" s="36">
        <v>4750</v>
      </c>
      <c r="P56" s="25">
        <f t="shared" si="8"/>
        <v>318.25</v>
      </c>
      <c r="Q56" s="22" t="s">
        <v>30</v>
      </c>
      <c r="R56" s="38"/>
    </row>
    <row r="57" ht="33.3" spans="1:18">
      <c r="A57" s="15"/>
      <c r="B57" s="28" t="s">
        <v>124</v>
      </c>
      <c r="C57" s="22" t="s">
        <v>25</v>
      </c>
      <c r="D57" s="28" t="s">
        <v>125</v>
      </c>
      <c r="E57" s="22" t="s">
        <v>27</v>
      </c>
      <c r="F57" s="28" t="s">
        <v>116</v>
      </c>
      <c r="G57" s="30">
        <v>1.208</v>
      </c>
      <c r="H57" s="25" t="s">
        <v>25</v>
      </c>
      <c r="I57" s="25" t="s">
        <v>25</v>
      </c>
      <c r="J57" s="25" t="s">
        <v>25</v>
      </c>
      <c r="K57" s="35">
        <f t="shared" si="6"/>
        <v>4845</v>
      </c>
      <c r="L57" s="25">
        <f t="shared" si="7"/>
        <v>5852.76</v>
      </c>
      <c r="M57" s="25" t="s">
        <v>25</v>
      </c>
      <c r="N57" s="25" t="s">
        <v>25</v>
      </c>
      <c r="O57" s="36">
        <v>4750</v>
      </c>
      <c r="P57" s="25">
        <f t="shared" si="8"/>
        <v>5738</v>
      </c>
      <c r="Q57" s="22" t="s">
        <v>30</v>
      </c>
      <c r="R57" s="38"/>
    </row>
    <row r="58" ht="44.4" spans="1:18">
      <c r="A58" s="15"/>
      <c r="B58" s="28" t="s">
        <v>124</v>
      </c>
      <c r="C58" s="22" t="s">
        <v>25</v>
      </c>
      <c r="D58" s="28" t="s">
        <v>126</v>
      </c>
      <c r="E58" s="22" t="s">
        <v>27</v>
      </c>
      <c r="F58" s="28" t="s">
        <v>116</v>
      </c>
      <c r="G58" s="30">
        <v>0.975</v>
      </c>
      <c r="H58" s="25" t="s">
        <v>25</v>
      </c>
      <c r="I58" s="25" t="s">
        <v>25</v>
      </c>
      <c r="J58" s="25" t="s">
        <v>25</v>
      </c>
      <c r="K58" s="35">
        <f t="shared" si="6"/>
        <v>4845</v>
      </c>
      <c r="L58" s="25">
        <f t="shared" si="7"/>
        <v>4723.88</v>
      </c>
      <c r="M58" s="25" t="s">
        <v>25</v>
      </c>
      <c r="N58" s="25" t="s">
        <v>25</v>
      </c>
      <c r="O58" s="36">
        <v>4750</v>
      </c>
      <c r="P58" s="25">
        <f t="shared" si="8"/>
        <v>4631.25</v>
      </c>
      <c r="Q58" s="22" t="s">
        <v>30</v>
      </c>
      <c r="R58" s="38"/>
    </row>
    <row r="59" ht="33.3" spans="1:18">
      <c r="A59" s="15"/>
      <c r="B59" s="28" t="s">
        <v>127</v>
      </c>
      <c r="C59" s="22" t="s">
        <v>25</v>
      </c>
      <c r="D59" s="28" t="s">
        <v>128</v>
      </c>
      <c r="E59" s="22" t="s">
        <v>27</v>
      </c>
      <c r="F59" s="28" t="s">
        <v>43</v>
      </c>
      <c r="G59" s="30">
        <v>168</v>
      </c>
      <c r="H59" s="25" t="s">
        <v>25</v>
      </c>
      <c r="I59" s="25" t="s">
        <v>25</v>
      </c>
      <c r="J59" s="25" t="s">
        <v>25</v>
      </c>
      <c r="K59" s="35">
        <f t="shared" si="6"/>
        <v>6.12</v>
      </c>
      <c r="L59" s="25">
        <f t="shared" si="7"/>
        <v>1028.16</v>
      </c>
      <c r="M59" s="25" t="s">
        <v>25</v>
      </c>
      <c r="N59" s="25" t="s">
        <v>25</v>
      </c>
      <c r="O59" s="36">
        <v>6</v>
      </c>
      <c r="P59" s="25">
        <f t="shared" si="8"/>
        <v>1008</v>
      </c>
      <c r="Q59" s="22" t="s">
        <v>30</v>
      </c>
      <c r="R59" s="38"/>
    </row>
    <row r="60" ht="55.5" spans="1:18">
      <c r="A60" s="15"/>
      <c r="B60" s="28" t="s">
        <v>129</v>
      </c>
      <c r="C60" s="22" t="s">
        <v>25</v>
      </c>
      <c r="D60" s="28" t="s">
        <v>130</v>
      </c>
      <c r="E60" s="22" t="s">
        <v>27</v>
      </c>
      <c r="F60" s="28" t="s">
        <v>67</v>
      </c>
      <c r="G60" s="30">
        <v>41.68</v>
      </c>
      <c r="H60" s="25" t="s">
        <v>25</v>
      </c>
      <c r="I60" s="25" t="s">
        <v>25</v>
      </c>
      <c r="J60" s="25" t="s">
        <v>25</v>
      </c>
      <c r="K60" s="35">
        <f t="shared" si="6"/>
        <v>63.24</v>
      </c>
      <c r="L60" s="25">
        <f t="shared" si="7"/>
        <v>2635.84</v>
      </c>
      <c r="M60" s="25" t="s">
        <v>25</v>
      </c>
      <c r="N60" s="25" t="s">
        <v>25</v>
      </c>
      <c r="O60" s="36">
        <v>62</v>
      </c>
      <c r="P60" s="25">
        <f t="shared" si="8"/>
        <v>2584.16</v>
      </c>
      <c r="Q60" s="22" t="s">
        <v>30</v>
      </c>
      <c r="R60" s="38"/>
    </row>
    <row r="61" ht="55.5" spans="1:18">
      <c r="A61" s="15"/>
      <c r="B61" s="28" t="s">
        <v>131</v>
      </c>
      <c r="C61" s="22" t="s">
        <v>25</v>
      </c>
      <c r="D61" s="28" t="s">
        <v>130</v>
      </c>
      <c r="E61" s="22" t="s">
        <v>27</v>
      </c>
      <c r="F61" s="28" t="s">
        <v>67</v>
      </c>
      <c r="G61" s="30">
        <v>11.76</v>
      </c>
      <c r="H61" s="25" t="s">
        <v>25</v>
      </c>
      <c r="I61" s="25" t="s">
        <v>25</v>
      </c>
      <c r="J61" s="25" t="s">
        <v>25</v>
      </c>
      <c r="K61" s="35">
        <f t="shared" si="6"/>
        <v>63.24</v>
      </c>
      <c r="L61" s="25">
        <f t="shared" si="7"/>
        <v>743.7</v>
      </c>
      <c r="M61" s="25" t="s">
        <v>25</v>
      </c>
      <c r="N61" s="25" t="s">
        <v>25</v>
      </c>
      <c r="O61" s="36">
        <v>62</v>
      </c>
      <c r="P61" s="25">
        <f t="shared" si="8"/>
        <v>729.12</v>
      </c>
      <c r="Q61" s="22" t="s">
        <v>30</v>
      </c>
      <c r="R61" s="38"/>
    </row>
    <row r="62" ht="55.5" spans="1:18">
      <c r="A62" s="15"/>
      <c r="B62" s="28" t="s">
        <v>110</v>
      </c>
      <c r="C62" s="22" t="s">
        <v>25</v>
      </c>
      <c r="D62" s="28" t="s">
        <v>130</v>
      </c>
      <c r="E62" s="22" t="s">
        <v>27</v>
      </c>
      <c r="F62" s="28" t="s">
        <v>67</v>
      </c>
      <c r="G62" s="30">
        <v>83.49</v>
      </c>
      <c r="H62" s="25" t="s">
        <v>25</v>
      </c>
      <c r="I62" s="25" t="s">
        <v>25</v>
      </c>
      <c r="J62" s="25" t="s">
        <v>25</v>
      </c>
      <c r="K62" s="35">
        <f t="shared" si="6"/>
        <v>63.24</v>
      </c>
      <c r="L62" s="25">
        <f t="shared" si="7"/>
        <v>5279.91</v>
      </c>
      <c r="M62" s="25" t="s">
        <v>25</v>
      </c>
      <c r="N62" s="25" t="s">
        <v>25</v>
      </c>
      <c r="O62" s="36">
        <v>62</v>
      </c>
      <c r="P62" s="25">
        <f t="shared" si="8"/>
        <v>5176.38</v>
      </c>
      <c r="Q62" s="22" t="s">
        <v>30</v>
      </c>
      <c r="R62" s="38"/>
    </row>
    <row r="63" ht="55.5" spans="1:18">
      <c r="A63" s="15"/>
      <c r="B63" s="28" t="s">
        <v>111</v>
      </c>
      <c r="C63" s="22" t="s">
        <v>25</v>
      </c>
      <c r="D63" s="28" t="s">
        <v>130</v>
      </c>
      <c r="E63" s="22" t="s">
        <v>27</v>
      </c>
      <c r="F63" s="28" t="s">
        <v>67</v>
      </c>
      <c r="G63" s="30">
        <v>173.62</v>
      </c>
      <c r="H63" s="25" t="s">
        <v>25</v>
      </c>
      <c r="I63" s="25" t="s">
        <v>25</v>
      </c>
      <c r="J63" s="25" t="s">
        <v>25</v>
      </c>
      <c r="K63" s="35">
        <f t="shared" si="6"/>
        <v>63.24</v>
      </c>
      <c r="L63" s="25">
        <f t="shared" si="7"/>
        <v>10979.73</v>
      </c>
      <c r="M63" s="25" t="s">
        <v>25</v>
      </c>
      <c r="N63" s="25" t="s">
        <v>25</v>
      </c>
      <c r="O63" s="36">
        <v>62</v>
      </c>
      <c r="P63" s="25">
        <f t="shared" si="8"/>
        <v>10764.44</v>
      </c>
      <c r="Q63" s="22" t="s">
        <v>30</v>
      </c>
      <c r="R63" s="38"/>
    </row>
    <row r="64" ht="66.6" spans="1:18">
      <c r="A64" s="15"/>
      <c r="B64" s="28" t="s">
        <v>112</v>
      </c>
      <c r="C64" s="22" t="s">
        <v>25</v>
      </c>
      <c r="D64" s="28" t="s">
        <v>132</v>
      </c>
      <c r="E64" s="22" t="s">
        <v>27</v>
      </c>
      <c r="F64" s="28" t="s">
        <v>67</v>
      </c>
      <c r="G64" s="30">
        <v>216.66</v>
      </c>
      <c r="H64" s="25" t="s">
        <v>25</v>
      </c>
      <c r="I64" s="25" t="s">
        <v>25</v>
      </c>
      <c r="J64" s="25" t="s">
        <v>25</v>
      </c>
      <c r="K64" s="35">
        <f t="shared" si="6"/>
        <v>73.44</v>
      </c>
      <c r="L64" s="25">
        <f t="shared" si="7"/>
        <v>15911.51</v>
      </c>
      <c r="M64" s="25" t="s">
        <v>25</v>
      </c>
      <c r="N64" s="25" t="s">
        <v>25</v>
      </c>
      <c r="O64" s="36">
        <v>72</v>
      </c>
      <c r="P64" s="25">
        <f t="shared" si="8"/>
        <v>15599.52</v>
      </c>
      <c r="Q64" s="22" t="s">
        <v>30</v>
      </c>
      <c r="R64" s="38"/>
    </row>
    <row r="65" ht="55.5" spans="1:18">
      <c r="A65" s="15"/>
      <c r="B65" s="28" t="s">
        <v>113</v>
      </c>
      <c r="C65" s="22" t="s">
        <v>25</v>
      </c>
      <c r="D65" s="28" t="s">
        <v>130</v>
      </c>
      <c r="E65" s="22" t="s">
        <v>27</v>
      </c>
      <c r="F65" s="28" t="s">
        <v>67</v>
      </c>
      <c r="G65" s="30">
        <v>115.11</v>
      </c>
      <c r="H65" s="25" t="s">
        <v>25</v>
      </c>
      <c r="I65" s="25" t="s">
        <v>25</v>
      </c>
      <c r="J65" s="25" t="s">
        <v>25</v>
      </c>
      <c r="K65" s="35">
        <f t="shared" si="6"/>
        <v>73.44</v>
      </c>
      <c r="L65" s="25">
        <f t="shared" si="7"/>
        <v>8453.68</v>
      </c>
      <c r="M65" s="25" t="s">
        <v>25</v>
      </c>
      <c r="N65" s="25" t="s">
        <v>25</v>
      </c>
      <c r="O65" s="36">
        <v>72</v>
      </c>
      <c r="P65" s="25">
        <f t="shared" si="8"/>
        <v>8287.92</v>
      </c>
      <c r="Q65" s="22" t="s">
        <v>30</v>
      </c>
      <c r="R65" s="38"/>
    </row>
    <row r="66" ht="22.2" spans="1:18">
      <c r="A66" s="15"/>
      <c r="B66" s="28" t="s">
        <v>133</v>
      </c>
      <c r="C66" s="22" t="s">
        <v>25</v>
      </c>
      <c r="D66" s="28" t="s">
        <v>134</v>
      </c>
      <c r="E66" s="22" t="s">
        <v>135</v>
      </c>
      <c r="F66" s="28" t="s">
        <v>67</v>
      </c>
      <c r="G66" s="30">
        <v>166.8</v>
      </c>
      <c r="H66" s="25" t="s">
        <v>25</v>
      </c>
      <c r="I66" s="25" t="s">
        <v>25</v>
      </c>
      <c r="J66" s="25" t="s">
        <v>25</v>
      </c>
      <c r="K66" s="35">
        <f t="shared" si="6"/>
        <v>13.77</v>
      </c>
      <c r="L66" s="25">
        <f t="shared" si="7"/>
        <v>2296.84</v>
      </c>
      <c r="M66" s="25" t="s">
        <v>25</v>
      </c>
      <c r="N66" s="25" t="s">
        <v>25</v>
      </c>
      <c r="O66" s="36">
        <v>13.5</v>
      </c>
      <c r="P66" s="25">
        <f t="shared" si="8"/>
        <v>2251.8</v>
      </c>
      <c r="Q66" s="22" t="s">
        <v>30</v>
      </c>
      <c r="R66" s="38"/>
    </row>
    <row r="67" ht="33.3" spans="1:18">
      <c r="A67" s="15"/>
      <c r="B67" s="28" t="s">
        <v>136</v>
      </c>
      <c r="C67" s="22" t="s">
        <v>25</v>
      </c>
      <c r="D67" s="28" t="s">
        <v>137</v>
      </c>
      <c r="E67" s="22" t="s">
        <v>27</v>
      </c>
      <c r="F67" s="28" t="s">
        <v>138</v>
      </c>
      <c r="G67" s="30">
        <v>1</v>
      </c>
      <c r="H67" s="25" t="s">
        <v>25</v>
      </c>
      <c r="I67" s="25" t="s">
        <v>25</v>
      </c>
      <c r="J67" s="25" t="s">
        <v>25</v>
      </c>
      <c r="K67" s="35">
        <f t="shared" si="6"/>
        <v>15300</v>
      </c>
      <c r="L67" s="25">
        <f t="shared" si="7"/>
        <v>15300</v>
      </c>
      <c r="M67" s="25" t="s">
        <v>25</v>
      </c>
      <c r="N67" s="25" t="s">
        <v>25</v>
      </c>
      <c r="O67" s="36">
        <v>15000</v>
      </c>
      <c r="P67" s="25">
        <f t="shared" si="8"/>
        <v>15000</v>
      </c>
      <c r="Q67" s="22" t="s">
        <v>30</v>
      </c>
      <c r="R67" s="38"/>
    </row>
    <row r="68" ht="14.1" spans="1:18">
      <c r="A68" s="15">
        <v>5</v>
      </c>
      <c r="B68" s="16" t="s">
        <v>139</v>
      </c>
      <c r="C68" s="15"/>
      <c r="D68" s="17"/>
      <c r="E68" s="18"/>
      <c r="F68" s="19"/>
      <c r="G68" s="20"/>
      <c r="H68" s="25"/>
      <c r="I68" s="25"/>
      <c r="J68" s="25"/>
      <c r="K68" s="35"/>
      <c r="L68" s="25"/>
      <c r="M68" s="25"/>
      <c r="N68" s="25"/>
      <c r="O68" s="34"/>
      <c r="P68" s="25"/>
      <c r="Q68" s="25"/>
      <c r="R68" s="38"/>
    </row>
    <row r="69" ht="33.3" spans="1:18">
      <c r="A69" s="15"/>
      <c r="B69" s="28" t="s">
        <v>100</v>
      </c>
      <c r="C69" s="28" t="s">
        <v>25</v>
      </c>
      <c r="D69" s="28" t="s">
        <v>101</v>
      </c>
      <c r="E69" s="22" t="s">
        <v>27</v>
      </c>
      <c r="F69" s="28" t="s">
        <v>67</v>
      </c>
      <c r="G69" s="28">
        <v>3368.36</v>
      </c>
      <c r="H69" s="25" t="s">
        <v>25</v>
      </c>
      <c r="I69" s="25" t="s">
        <v>25</v>
      </c>
      <c r="J69" s="25" t="s">
        <v>25</v>
      </c>
      <c r="K69" s="35">
        <f t="shared" ref="K68:K111" si="9">ROUND(O69*1.02,2)</f>
        <v>1.02</v>
      </c>
      <c r="L69" s="25">
        <f t="shared" ref="L68:L111" si="10">ROUND(G69*K69,2)</f>
        <v>3435.73</v>
      </c>
      <c r="M69" s="25" t="s">
        <v>25</v>
      </c>
      <c r="N69" s="25" t="s">
        <v>25</v>
      </c>
      <c r="O69" s="35">
        <v>1</v>
      </c>
      <c r="P69" s="25">
        <f t="shared" ref="P68:P111" si="11">ROUND(O69*G69,2)</f>
        <v>3368.36</v>
      </c>
      <c r="Q69" s="22" t="s">
        <v>30</v>
      </c>
      <c r="R69" s="38"/>
    </row>
    <row r="70" ht="55.5" spans="1:18">
      <c r="A70" s="15"/>
      <c r="B70" s="28" t="s">
        <v>140</v>
      </c>
      <c r="C70" s="28" t="s">
        <v>25</v>
      </c>
      <c r="D70" s="28" t="s">
        <v>103</v>
      </c>
      <c r="E70" s="22" t="s">
        <v>27</v>
      </c>
      <c r="F70" s="28" t="s">
        <v>28</v>
      </c>
      <c r="G70" s="28">
        <v>8924.33</v>
      </c>
      <c r="H70" s="25" t="s">
        <v>25</v>
      </c>
      <c r="I70" s="25" t="s">
        <v>25</v>
      </c>
      <c r="J70" s="25" t="s">
        <v>25</v>
      </c>
      <c r="K70" s="35">
        <f t="shared" si="9"/>
        <v>9.38</v>
      </c>
      <c r="L70" s="25">
        <f t="shared" si="10"/>
        <v>83710.22</v>
      </c>
      <c r="M70" s="25" t="s">
        <v>25</v>
      </c>
      <c r="N70" s="25" t="s">
        <v>25</v>
      </c>
      <c r="O70" s="35">
        <v>9.2</v>
      </c>
      <c r="P70" s="25">
        <f t="shared" si="11"/>
        <v>82103.84</v>
      </c>
      <c r="Q70" s="22" t="s">
        <v>30</v>
      </c>
      <c r="R70" s="38"/>
    </row>
    <row r="71" ht="44.4" spans="1:18">
      <c r="A71" s="15"/>
      <c r="B71" s="28" t="s">
        <v>34</v>
      </c>
      <c r="C71" s="28" t="s">
        <v>25</v>
      </c>
      <c r="D71" s="28" t="s">
        <v>141</v>
      </c>
      <c r="E71" s="22" t="s">
        <v>27</v>
      </c>
      <c r="F71" s="28" t="s">
        <v>28</v>
      </c>
      <c r="G71" s="28" t="s">
        <v>142</v>
      </c>
      <c r="H71" s="25" t="s">
        <v>25</v>
      </c>
      <c r="I71" s="25" t="s">
        <v>25</v>
      </c>
      <c r="J71" s="25" t="s">
        <v>25</v>
      </c>
      <c r="K71" s="35">
        <f t="shared" si="9"/>
        <v>15.3</v>
      </c>
      <c r="L71" s="25">
        <f t="shared" si="10"/>
        <v>103077.63</v>
      </c>
      <c r="M71" s="25" t="s">
        <v>25</v>
      </c>
      <c r="N71" s="25" t="s">
        <v>25</v>
      </c>
      <c r="O71" s="35">
        <v>15</v>
      </c>
      <c r="P71" s="25">
        <f t="shared" si="11"/>
        <v>101056.5</v>
      </c>
      <c r="Q71" s="22" t="s">
        <v>30</v>
      </c>
      <c r="R71" s="38"/>
    </row>
    <row r="72" ht="66.6" spans="1:18">
      <c r="A72" s="15"/>
      <c r="B72" s="28" t="s">
        <v>143</v>
      </c>
      <c r="C72" s="28" t="s">
        <v>25</v>
      </c>
      <c r="D72" s="28" t="s">
        <v>105</v>
      </c>
      <c r="E72" s="22" t="s">
        <v>27</v>
      </c>
      <c r="F72" s="28" t="s">
        <v>28</v>
      </c>
      <c r="G72" s="28" t="s">
        <v>144</v>
      </c>
      <c r="H72" s="25" t="s">
        <v>25</v>
      </c>
      <c r="I72" s="25" t="s">
        <v>25</v>
      </c>
      <c r="J72" s="25" t="s">
        <v>25</v>
      </c>
      <c r="K72" s="35">
        <f t="shared" si="9"/>
        <v>52.02</v>
      </c>
      <c r="L72" s="25">
        <f t="shared" si="10"/>
        <v>69040.94</v>
      </c>
      <c r="M72" s="25" t="s">
        <v>25</v>
      </c>
      <c r="N72" s="25" t="s">
        <v>25</v>
      </c>
      <c r="O72" s="35">
        <v>51</v>
      </c>
      <c r="P72" s="25">
        <f t="shared" si="11"/>
        <v>67687.2</v>
      </c>
      <c r="Q72" s="25" t="s">
        <v>106</v>
      </c>
      <c r="R72" s="38"/>
    </row>
    <row r="73" ht="66.6" spans="1:18">
      <c r="A73" s="15"/>
      <c r="B73" s="28" t="s">
        <v>109</v>
      </c>
      <c r="C73" s="28" t="s">
        <v>25</v>
      </c>
      <c r="D73" s="28" t="s">
        <v>108</v>
      </c>
      <c r="E73" s="22" t="s">
        <v>27</v>
      </c>
      <c r="F73" s="28" t="s">
        <v>28</v>
      </c>
      <c r="G73" s="28">
        <v>346.13</v>
      </c>
      <c r="H73" s="25" t="s">
        <v>25</v>
      </c>
      <c r="I73" s="25" t="s">
        <v>25</v>
      </c>
      <c r="J73" s="25" t="s">
        <v>25</v>
      </c>
      <c r="K73" s="35">
        <f t="shared" si="9"/>
        <v>61.2</v>
      </c>
      <c r="L73" s="25">
        <f t="shared" si="10"/>
        <v>21183.16</v>
      </c>
      <c r="M73" s="25" t="s">
        <v>25</v>
      </c>
      <c r="N73" s="25" t="s">
        <v>25</v>
      </c>
      <c r="O73" s="35">
        <v>60</v>
      </c>
      <c r="P73" s="25">
        <f t="shared" si="11"/>
        <v>20767.8</v>
      </c>
      <c r="Q73" s="25" t="s">
        <v>106</v>
      </c>
      <c r="R73" s="38"/>
    </row>
    <row r="74" ht="66.6" spans="1:18">
      <c r="A74" s="15"/>
      <c r="B74" s="28" t="s">
        <v>145</v>
      </c>
      <c r="C74" s="28" t="s">
        <v>25</v>
      </c>
      <c r="D74" s="28" t="s">
        <v>146</v>
      </c>
      <c r="E74" s="22" t="s">
        <v>27</v>
      </c>
      <c r="F74" s="28" t="s">
        <v>28</v>
      </c>
      <c r="G74" s="28" t="s">
        <v>147</v>
      </c>
      <c r="H74" s="25" t="s">
        <v>25</v>
      </c>
      <c r="I74" s="25" t="s">
        <v>25</v>
      </c>
      <c r="J74" s="25" t="s">
        <v>25</v>
      </c>
      <c r="K74" s="35">
        <f t="shared" si="9"/>
        <v>122.4</v>
      </c>
      <c r="L74" s="25">
        <f t="shared" si="10"/>
        <v>6727.1</v>
      </c>
      <c r="M74" s="25" t="s">
        <v>25</v>
      </c>
      <c r="N74" s="25" t="s">
        <v>25</v>
      </c>
      <c r="O74" s="35">
        <v>120</v>
      </c>
      <c r="P74" s="25">
        <f t="shared" si="11"/>
        <v>6595.2</v>
      </c>
      <c r="Q74" s="25" t="s">
        <v>106</v>
      </c>
      <c r="R74" s="38"/>
    </row>
    <row r="75" ht="66.6" spans="1:18">
      <c r="A75" s="15"/>
      <c r="B75" s="28" t="s">
        <v>148</v>
      </c>
      <c r="C75" s="28" t="s">
        <v>25</v>
      </c>
      <c r="D75" s="28" t="s">
        <v>146</v>
      </c>
      <c r="E75" s="22" t="s">
        <v>27</v>
      </c>
      <c r="F75" s="28" t="s">
        <v>28</v>
      </c>
      <c r="G75" s="28" t="s">
        <v>149</v>
      </c>
      <c r="H75" s="25" t="s">
        <v>25</v>
      </c>
      <c r="I75" s="25" t="s">
        <v>25</v>
      </c>
      <c r="J75" s="25" t="s">
        <v>25</v>
      </c>
      <c r="K75" s="35">
        <f t="shared" si="9"/>
        <v>112.2</v>
      </c>
      <c r="L75" s="25">
        <f t="shared" si="10"/>
        <v>2022.97</v>
      </c>
      <c r="M75" s="25" t="s">
        <v>25</v>
      </c>
      <c r="N75" s="25" t="s">
        <v>25</v>
      </c>
      <c r="O75" s="36">
        <v>110</v>
      </c>
      <c r="P75" s="25">
        <f t="shared" si="11"/>
        <v>1983.3</v>
      </c>
      <c r="Q75" s="25" t="s">
        <v>106</v>
      </c>
      <c r="R75" s="38"/>
    </row>
    <row r="76" ht="66.6" spans="1:18">
      <c r="A76" s="15"/>
      <c r="B76" s="28" t="s">
        <v>111</v>
      </c>
      <c r="C76" s="28" t="s">
        <v>25</v>
      </c>
      <c r="D76" s="28" t="s">
        <v>146</v>
      </c>
      <c r="E76" s="22" t="s">
        <v>27</v>
      </c>
      <c r="F76" s="28" t="s">
        <v>28</v>
      </c>
      <c r="G76" s="28" t="s">
        <v>150</v>
      </c>
      <c r="H76" s="25" t="s">
        <v>25</v>
      </c>
      <c r="I76" s="25" t="s">
        <v>25</v>
      </c>
      <c r="J76" s="25" t="s">
        <v>25</v>
      </c>
      <c r="K76" s="35">
        <f t="shared" si="9"/>
        <v>81.6</v>
      </c>
      <c r="L76" s="25">
        <f t="shared" si="10"/>
        <v>8138.78</v>
      </c>
      <c r="M76" s="25" t="s">
        <v>25</v>
      </c>
      <c r="N76" s="25" t="s">
        <v>25</v>
      </c>
      <c r="O76" s="36">
        <v>80</v>
      </c>
      <c r="P76" s="25">
        <f t="shared" si="11"/>
        <v>7979.2</v>
      </c>
      <c r="Q76" s="25" t="s">
        <v>106</v>
      </c>
      <c r="R76" s="38"/>
    </row>
    <row r="77" ht="77.7" spans="1:18">
      <c r="A77" s="15"/>
      <c r="B77" s="28" t="s">
        <v>111</v>
      </c>
      <c r="C77" s="28" t="s">
        <v>25</v>
      </c>
      <c r="D77" s="28" t="s">
        <v>151</v>
      </c>
      <c r="E77" s="22" t="s">
        <v>27</v>
      </c>
      <c r="F77" s="28" t="s">
        <v>28</v>
      </c>
      <c r="G77" s="28" t="s">
        <v>152</v>
      </c>
      <c r="H77" s="25" t="s">
        <v>25</v>
      </c>
      <c r="I77" s="25" t="s">
        <v>25</v>
      </c>
      <c r="J77" s="25" t="s">
        <v>25</v>
      </c>
      <c r="K77" s="35">
        <f t="shared" si="9"/>
        <v>81.6</v>
      </c>
      <c r="L77" s="25">
        <f t="shared" si="10"/>
        <v>9841.78</v>
      </c>
      <c r="M77" s="25" t="s">
        <v>25</v>
      </c>
      <c r="N77" s="25" t="s">
        <v>25</v>
      </c>
      <c r="O77" s="36">
        <v>80</v>
      </c>
      <c r="P77" s="25">
        <f t="shared" si="11"/>
        <v>9648.8</v>
      </c>
      <c r="Q77" s="25" t="s">
        <v>106</v>
      </c>
      <c r="R77" s="38"/>
    </row>
    <row r="78" ht="66.6" spans="1:18">
      <c r="A78" s="15"/>
      <c r="B78" s="28" t="s">
        <v>153</v>
      </c>
      <c r="C78" s="28" t="s">
        <v>25</v>
      </c>
      <c r="D78" s="28" t="s">
        <v>146</v>
      </c>
      <c r="E78" s="22" t="s">
        <v>27</v>
      </c>
      <c r="F78" s="28" t="s">
        <v>28</v>
      </c>
      <c r="G78" s="28" t="s">
        <v>154</v>
      </c>
      <c r="H78" s="25" t="s">
        <v>25</v>
      </c>
      <c r="I78" s="25" t="s">
        <v>25</v>
      </c>
      <c r="J78" s="25" t="s">
        <v>25</v>
      </c>
      <c r="K78" s="35">
        <f t="shared" si="9"/>
        <v>306</v>
      </c>
      <c r="L78" s="25">
        <f t="shared" si="10"/>
        <v>5260.14</v>
      </c>
      <c r="M78" s="25" t="s">
        <v>25</v>
      </c>
      <c r="N78" s="25" t="s">
        <v>25</v>
      </c>
      <c r="O78" s="36">
        <v>300</v>
      </c>
      <c r="P78" s="25">
        <f t="shared" si="11"/>
        <v>5157</v>
      </c>
      <c r="Q78" s="25" t="s">
        <v>106</v>
      </c>
      <c r="R78" s="38"/>
    </row>
    <row r="79" ht="44.4" spans="1:18">
      <c r="A79" s="15"/>
      <c r="B79" s="28" t="s">
        <v>114</v>
      </c>
      <c r="C79" s="28" t="s">
        <v>25</v>
      </c>
      <c r="D79" s="28" t="s">
        <v>117</v>
      </c>
      <c r="E79" s="22" t="s">
        <v>27</v>
      </c>
      <c r="F79" s="28" t="s">
        <v>116</v>
      </c>
      <c r="G79" s="28" t="s">
        <v>155</v>
      </c>
      <c r="H79" s="25" t="s">
        <v>25</v>
      </c>
      <c r="I79" s="25" t="s">
        <v>25</v>
      </c>
      <c r="J79" s="25" t="s">
        <v>25</v>
      </c>
      <c r="K79" s="35">
        <f t="shared" si="9"/>
        <v>5508</v>
      </c>
      <c r="L79" s="25">
        <f t="shared" si="10"/>
        <v>29429.24</v>
      </c>
      <c r="M79" s="25" t="s">
        <v>25</v>
      </c>
      <c r="N79" s="25" t="s">
        <v>25</v>
      </c>
      <c r="O79" s="36">
        <v>5400</v>
      </c>
      <c r="P79" s="25">
        <f t="shared" si="11"/>
        <v>28852.2</v>
      </c>
      <c r="Q79" s="22" t="s">
        <v>30</v>
      </c>
      <c r="R79" s="38"/>
    </row>
    <row r="80" ht="44.4" spans="1:18">
      <c r="A80" s="15"/>
      <c r="B80" s="28" t="s">
        <v>114</v>
      </c>
      <c r="C80" s="28" t="s">
        <v>25</v>
      </c>
      <c r="D80" s="28" t="s">
        <v>156</v>
      </c>
      <c r="E80" s="22" t="s">
        <v>27</v>
      </c>
      <c r="F80" s="28" t="s">
        <v>116</v>
      </c>
      <c r="G80" s="28" t="s">
        <v>157</v>
      </c>
      <c r="H80" s="25" t="s">
        <v>25</v>
      </c>
      <c r="I80" s="25" t="s">
        <v>25</v>
      </c>
      <c r="J80" s="25" t="s">
        <v>25</v>
      </c>
      <c r="K80" s="35">
        <f t="shared" si="9"/>
        <v>5253</v>
      </c>
      <c r="L80" s="25">
        <f t="shared" si="10"/>
        <v>527753.15</v>
      </c>
      <c r="M80" s="25" t="s">
        <v>25</v>
      </c>
      <c r="N80" s="25" t="s">
        <v>25</v>
      </c>
      <c r="O80" s="36">
        <v>5150</v>
      </c>
      <c r="P80" s="25">
        <f t="shared" si="11"/>
        <v>517405.05</v>
      </c>
      <c r="Q80" s="22" t="s">
        <v>30</v>
      </c>
      <c r="R80" s="38"/>
    </row>
    <row r="81" ht="44.4" spans="1:18">
      <c r="A81" s="15"/>
      <c r="B81" s="28" t="s">
        <v>114</v>
      </c>
      <c r="C81" s="28" t="s">
        <v>25</v>
      </c>
      <c r="D81" s="28" t="s">
        <v>158</v>
      </c>
      <c r="E81" s="22" t="s">
        <v>27</v>
      </c>
      <c r="F81" s="28" t="s">
        <v>116</v>
      </c>
      <c r="G81" s="28" t="s">
        <v>159</v>
      </c>
      <c r="H81" s="25" t="s">
        <v>25</v>
      </c>
      <c r="I81" s="25" t="s">
        <v>25</v>
      </c>
      <c r="J81" s="25" t="s">
        <v>25</v>
      </c>
      <c r="K81" s="35">
        <f t="shared" si="9"/>
        <v>4896</v>
      </c>
      <c r="L81" s="25">
        <f t="shared" si="10"/>
        <v>584239.68</v>
      </c>
      <c r="M81" s="25" t="s">
        <v>25</v>
      </c>
      <c r="N81" s="25" t="s">
        <v>25</v>
      </c>
      <c r="O81" s="36">
        <v>4800</v>
      </c>
      <c r="P81" s="25">
        <f t="shared" si="11"/>
        <v>572784</v>
      </c>
      <c r="Q81" s="22" t="s">
        <v>30</v>
      </c>
      <c r="R81" s="38"/>
    </row>
    <row r="82" ht="44.4" spans="1:18">
      <c r="A82" s="15"/>
      <c r="B82" s="28" t="s">
        <v>160</v>
      </c>
      <c r="C82" s="28" t="s">
        <v>25</v>
      </c>
      <c r="D82" s="28" t="s">
        <v>161</v>
      </c>
      <c r="E82" s="22" t="s">
        <v>27</v>
      </c>
      <c r="F82" s="28" t="s">
        <v>116</v>
      </c>
      <c r="G82" s="28" t="s">
        <v>162</v>
      </c>
      <c r="H82" s="25" t="s">
        <v>25</v>
      </c>
      <c r="I82" s="25" t="s">
        <v>25</v>
      </c>
      <c r="J82" s="25" t="s">
        <v>25</v>
      </c>
      <c r="K82" s="35">
        <f t="shared" si="9"/>
        <v>4896</v>
      </c>
      <c r="L82" s="25">
        <f t="shared" si="10"/>
        <v>56362.75</v>
      </c>
      <c r="M82" s="25" t="s">
        <v>25</v>
      </c>
      <c r="N82" s="25" t="s">
        <v>25</v>
      </c>
      <c r="O82" s="36">
        <v>4800</v>
      </c>
      <c r="P82" s="25">
        <f t="shared" si="11"/>
        <v>55257.6</v>
      </c>
      <c r="Q82" s="22" t="s">
        <v>30</v>
      </c>
      <c r="R82" s="38"/>
    </row>
    <row r="83" ht="33.3" spans="1:18">
      <c r="A83" s="15"/>
      <c r="B83" s="28" t="s">
        <v>124</v>
      </c>
      <c r="C83" s="28" t="s">
        <v>25</v>
      </c>
      <c r="D83" s="28" t="s">
        <v>125</v>
      </c>
      <c r="E83" s="22" t="s">
        <v>27</v>
      </c>
      <c r="F83" s="28" t="s">
        <v>116</v>
      </c>
      <c r="G83" s="28" t="s">
        <v>163</v>
      </c>
      <c r="H83" s="25" t="s">
        <v>25</v>
      </c>
      <c r="I83" s="25" t="s">
        <v>25</v>
      </c>
      <c r="J83" s="25" t="s">
        <v>25</v>
      </c>
      <c r="K83" s="35">
        <f t="shared" si="9"/>
        <v>4896</v>
      </c>
      <c r="L83" s="25">
        <f t="shared" si="10"/>
        <v>5287.68</v>
      </c>
      <c r="M83" s="25" t="s">
        <v>25</v>
      </c>
      <c r="N83" s="25" t="s">
        <v>25</v>
      </c>
      <c r="O83" s="36">
        <v>4800</v>
      </c>
      <c r="P83" s="25">
        <f t="shared" si="11"/>
        <v>5184</v>
      </c>
      <c r="Q83" s="22" t="s">
        <v>30</v>
      </c>
      <c r="R83" s="38"/>
    </row>
    <row r="84" ht="44.4" spans="1:18">
      <c r="A84" s="15"/>
      <c r="B84" s="28" t="s">
        <v>124</v>
      </c>
      <c r="C84" s="28" t="s">
        <v>25</v>
      </c>
      <c r="D84" s="28" t="s">
        <v>126</v>
      </c>
      <c r="E84" s="22" t="s">
        <v>27</v>
      </c>
      <c r="F84" s="28" t="s">
        <v>116</v>
      </c>
      <c r="G84" s="28" t="s">
        <v>164</v>
      </c>
      <c r="H84" s="25" t="s">
        <v>25</v>
      </c>
      <c r="I84" s="25" t="s">
        <v>25</v>
      </c>
      <c r="J84" s="25" t="s">
        <v>25</v>
      </c>
      <c r="K84" s="35">
        <f t="shared" si="9"/>
        <v>4896</v>
      </c>
      <c r="L84" s="25">
        <f t="shared" si="10"/>
        <v>36783.65</v>
      </c>
      <c r="M84" s="25" t="s">
        <v>25</v>
      </c>
      <c r="N84" s="25" t="s">
        <v>25</v>
      </c>
      <c r="O84" s="36">
        <v>4800</v>
      </c>
      <c r="P84" s="25">
        <f t="shared" si="11"/>
        <v>36062.4</v>
      </c>
      <c r="Q84" s="22" t="s">
        <v>30</v>
      </c>
      <c r="R84" s="38"/>
    </row>
    <row r="85" ht="44.4" spans="1:18">
      <c r="A85" s="15"/>
      <c r="B85" s="28" t="s">
        <v>124</v>
      </c>
      <c r="C85" s="28" t="s">
        <v>25</v>
      </c>
      <c r="D85" s="28" t="s">
        <v>165</v>
      </c>
      <c r="E85" s="22" t="s">
        <v>27</v>
      </c>
      <c r="F85" s="28" t="s">
        <v>116</v>
      </c>
      <c r="G85" s="28" t="s">
        <v>166</v>
      </c>
      <c r="H85" s="25" t="s">
        <v>25</v>
      </c>
      <c r="I85" s="25" t="s">
        <v>25</v>
      </c>
      <c r="J85" s="25" t="s">
        <v>25</v>
      </c>
      <c r="K85" s="35">
        <f t="shared" si="9"/>
        <v>4896</v>
      </c>
      <c r="L85" s="25">
        <f t="shared" si="10"/>
        <v>930.24</v>
      </c>
      <c r="M85" s="25" t="s">
        <v>25</v>
      </c>
      <c r="N85" s="25" t="s">
        <v>25</v>
      </c>
      <c r="O85" s="36">
        <v>4800</v>
      </c>
      <c r="P85" s="25">
        <f t="shared" si="11"/>
        <v>912</v>
      </c>
      <c r="Q85" s="22" t="s">
        <v>30</v>
      </c>
      <c r="R85" s="38"/>
    </row>
    <row r="86" ht="33.3" spans="1:18">
      <c r="A86" s="15"/>
      <c r="B86" s="28" t="s">
        <v>127</v>
      </c>
      <c r="C86" s="28" t="s">
        <v>25</v>
      </c>
      <c r="D86" s="28" t="s">
        <v>167</v>
      </c>
      <c r="E86" s="22" t="s">
        <v>27</v>
      </c>
      <c r="F86" s="28" t="s">
        <v>43</v>
      </c>
      <c r="G86" s="28" t="s">
        <v>168</v>
      </c>
      <c r="H86" s="25" t="s">
        <v>25</v>
      </c>
      <c r="I86" s="25" t="s">
        <v>25</v>
      </c>
      <c r="J86" s="25" t="s">
        <v>25</v>
      </c>
      <c r="K86" s="35">
        <f t="shared" si="9"/>
        <v>5.1</v>
      </c>
      <c r="L86" s="25">
        <f t="shared" si="10"/>
        <v>326.4</v>
      </c>
      <c r="M86" s="25" t="s">
        <v>25</v>
      </c>
      <c r="N86" s="25" t="s">
        <v>25</v>
      </c>
      <c r="O86" s="36">
        <v>5</v>
      </c>
      <c r="P86" s="25">
        <f t="shared" si="11"/>
        <v>320</v>
      </c>
      <c r="Q86" s="22" t="s">
        <v>30</v>
      </c>
      <c r="R86" s="38"/>
    </row>
    <row r="87" ht="33.3" spans="1:18">
      <c r="A87" s="15"/>
      <c r="B87" s="28" t="s">
        <v>127</v>
      </c>
      <c r="C87" s="28" t="s">
        <v>25</v>
      </c>
      <c r="D87" s="28" t="s">
        <v>128</v>
      </c>
      <c r="E87" s="22" t="s">
        <v>27</v>
      </c>
      <c r="F87" s="28" t="s">
        <v>43</v>
      </c>
      <c r="G87" s="28" t="s">
        <v>169</v>
      </c>
      <c r="H87" s="25" t="s">
        <v>25</v>
      </c>
      <c r="I87" s="25" t="s">
        <v>25</v>
      </c>
      <c r="J87" s="25" t="s">
        <v>25</v>
      </c>
      <c r="K87" s="35">
        <f t="shared" si="9"/>
        <v>6.12</v>
      </c>
      <c r="L87" s="25">
        <f t="shared" si="10"/>
        <v>2448</v>
      </c>
      <c r="M87" s="25" t="s">
        <v>25</v>
      </c>
      <c r="N87" s="25" t="s">
        <v>25</v>
      </c>
      <c r="O87" s="36">
        <v>6</v>
      </c>
      <c r="P87" s="25">
        <f t="shared" si="11"/>
        <v>2400</v>
      </c>
      <c r="Q87" s="22" t="s">
        <v>30</v>
      </c>
      <c r="R87" s="38"/>
    </row>
    <row r="88" ht="33.3" spans="1:18">
      <c r="A88" s="15"/>
      <c r="B88" s="28" t="s">
        <v>127</v>
      </c>
      <c r="C88" s="28" t="s">
        <v>25</v>
      </c>
      <c r="D88" s="28" t="s">
        <v>170</v>
      </c>
      <c r="E88" s="22" t="s">
        <v>27</v>
      </c>
      <c r="F88" s="28" t="s">
        <v>43</v>
      </c>
      <c r="G88" s="28" t="s">
        <v>171</v>
      </c>
      <c r="H88" s="25" t="s">
        <v>25</v>
      </c>
      <c r="I88" s="25" t="s">
        <v>25</v>
      </c>
      <c r="J88" s="25" t="s">
        <v>25</v>
      </c>
      <c r="K88" s="35">
        <f t="shared" si="9"/>
        <v>15.3</v>
      </c>
      <c r="L88" s="25">
        <f t="shared" si="10"/>
        <v>6961.5</v>
      </c>
      <c r="M88" s="25" t="s">
        <v>25</v>
      </c>
      <c r="N88" s="25" t="s">
        <v>25</v>
      </c>
      <c r="O88" s="36">
        <v>15</v>
      </c>
      <c r="P88" s="25">
        <f t="shared" si="11"/>
        <v>6825</v>
      </c>
      <c r="Q88" s="22" t="s">
        <v>30</v>
      </c>
      <c r="R88" s="38"/>
    </row>
    <row r="89" ht="55.5" spans="1:18">
      <c r="A89" s="15"/>
      <c r="B89" s="28" t="s">
        <v>109</v>
      </c>
      <c r="C89" s="28" t="s">
        <v>25</v>
      </c>
      <c r="D89" s="28" t="s">
        <v>130</v>
      </c>
      <c r="E89" s="22" t="s">
        <v>27</v>
      </c>
      <c r="F89" s="28" t="s">
        <v>67</v>
      </c>
      <c r="G89" s="28">
        <v>73.44</v>
      </c>
      <c r="H89" s="25" t="s">
        <v>25</v>
      </c>
      <c r="I89" s="25" t="s">
        <v>25</v>
      </c>
      <c r="J89" s="25" t="s">
        <v>25</v>
      </c>
      <c r="K89" s="35">
        <f t="shared" si="9"/>
        <v>51</v>
      </c>
      <c r="L89" s="25">
        <f t="shared" si="10"/>
        <v>3745.44</v>
      </c>
      <c r="M89" s="25" t="s">
        <v>25</v>
      </c>
      <c r="N89" s="25" t="s">
        <v>25</v>
      </c>
      <c r="O89" s="36">
        <v>50</v>
      </c>
      <c r="P89" s="25">
        <f t="shared" si="11"/>
        <v>3672</v>
      </c>
      <c r="Q89" s="22" t="s">
        <v>30</v>
      </c>
      <c r="R89" s="38"/>
    </row>
    <row r="90" ht="55.5" spans="1:18">
      <c r="A90" s="15"/>
      <c r="B90" s="28" t="s">
        <v>172</v>
      </c>
      <c r="C90" s="28" t="s">
        <v>25</v>
      </c>
      <c r="D90" s="28" t="s">
        <v>130</v>
      </c>
      <c r="E90" s="22" t="s">
        <v>27</v>
      </c>
      <c r="F90" s="28" t="s">
        <v>67</v>
      </c>
      <c r="G90" s="28" t="s">
        <v>173</v>
      </c>
      <c r="H90" s="25" t="s">
        <v>25</v>
      </c>
      <c r="I90" s="25" t="s">
        <v>25</v>
      </c>
      <c r="J90" s="25" t="s">
        <v>25</v>
      </c>
      <c r="K90" s="35">
        <f t="shared" si="9"/>
        <v>51</v>
      </c>
      <c r="L90" s="25">
        <f t="shared" si="10"/>
        <v>16772.88</v>
      </c>
      <c r="M90" s="25" t="s">
        <v>25</v>
      </c>
      <c r="N90" s="25" t="s">
        <v>25</v>
      </c>
      <c r="O90" s="36">
        <v>50</v>
      </c>
      <c r="P90" s="25">
        <f t="shared" si="11"/>
        <v>16444</v>
      </c>
      <c r="Q90" s="22" t="s">
        <v>30</v>
      </c>
      <c r="R90" s="38"/>
    </row>
    <row r="91" ht="55.5" spans="1:18">
      <c r="A91" s="15"/>
      <c r="B91" s="28" t="s">
        <v>110</v>
      </c>
      <c r="C91" s="28" t="s">
        <v>25</v>
      </c>
      <c r="D91" s="28" t="s">
        <v>130</v>
      </c>
      <c r="E91" s="22" t="s">
        <v>27</v>
      </c>
      <c r="F91" s="28" t="s">
        <v>67</v>
      </c>
      <c r="G91" s="28" t="s">
        <v>174</v>
      </c>
      <c r="H91" s="25" t="s">
        <v>25</v>
      </c>
      <c r="I91" s="25" t="s">
        <v>25</v>
      </c>
      <c r="J91" s="25" t="s">
        <v>25</v>
      </c>
      <c r="K91" s="35">
        <f t="shared" si="9"/>
        <v>71.4</v>
      </c>
      <c r="L91" s="25">
        <f t="shared" si="10"/>
        <v>12306.5</v>
      </c>
      <c r="M91" s="25" t="s">
        <v>25</v>
      </c>
      <c r="N91" s="25" t="s">
        <v>25</v>
      </c>
      <c r="O91" s="36">
        <v>70</v>
      </c>
      <c r="P91" s="25">
        <f t="shared" si="11"/>
        <v>12065.2</v>
      </c>
      <c r="Q91" s="22" t="s">
        <v>30</v>
      </c>
      <c r="R91" s="38"/>
    </row>
    <row r="92" ht="55.5" spans="1:18">
      <c r="A92" s="15"/>
      <c r="B92" s="28" t="s">
        <v>145</v>
      </c>
      <c r="C92" s="28" t="s">
        <v>25</v>
      </c>
      <c r="D92" s="28" t="s">
        <v>130</v>
      </c>
      <c r="E92" s="22" t="s">
        <v>27</v>
      </c>
      <c r="F92" s="28" t="s">
        <v>67</v>
      </c>
      <c r="G92" s="28" t="s">
        <v>175</v>
      </c>
      <c r="H92" s="25" t="s">
        <v>25</v>
      </c>
      <c r="I92" s="25" t="s">
        <v>25</v>
      </c>
      <c r="J92" s="25" t="s">
        <v>25</v>
      </c>
      <c r="K92" s="35">
        <f t="shared" si="9"/>
        <v>112.2</v>
      </c>
      <c r="L92" s="25">
        <f t="shared" si="10"/>
        <v>25572.62</v>
      </c>
      <c r="M92" s="25" t="s">
        <v>25</v>
      </c>
      <c r="N92" s="25" t="s">
        <v>25</v>
      </c>
      <c r="O92" s="36">
        <v>110</v>
      </c>
      <c r="P92" s="25">
        <f t="shared" si="11"/>
        <v>25071.2</v>
      </c>
      <c r="Q92" s="22" t="s">
        <v>30</v>
      </c>
      <c r="R92" s="38"/>
    </row>
    <row r="93" ht="66.6" spans="1:18">
      <c r="A93" s="15"/>
      <c r="B93" s="28" t="s">
        <v>145</v>
      </c>
      <c r="C93" s="28" t="s">
        <v>25</v>
      </c>
      <c r="D93" s="28" t="s">
        <v>176</v>
      </c>
      <c r="E93" s="22" t="s">
        <v>27</v>
      </c>
      <c r="F93" s="28" t="s">
        <v>67</v>
      </c>
      <c r="G93" s="28" t="s">
        <v>177</v>
      </c>
      <c r="H93" s="25" t="s">
        <v>25</v>
      </c>
      <c r="I93" s="25" t="s">
        <v>25</v>
      </c>
      <c r="J93" s="25" t="s">
        <v>25</v>
      </c>
      <c r="K93" s="35">
        <f t="shared" si="9"/>
        <v>102</v>
      </c>
      <c r="L93" s="25">
        <f t="shared" si="10"/>
        <v>67846.32</v>
      </c>
      <c r="M93" s="25" t="s">
        <v>25</v>
      </c>
      <c r="N93" s="25" t="s">
        <v>25</v>
      </c>
      <c r="O93" s="36">
        <v>100</v>
      </c>
      <c r="P93" s="25">
        <f t="shared" si="11"/>
        <v>66516</v>
      </c>
      <c r="Q93" s="22" t="s">
        <v>30</v>
      </c>
      <c r="R93" s="38"/>
    </row>
    <row r="94" ht="55.5" spans="1:18">
      <c r="A94" s="15"/>
      <c r="B94" s="28" t="s">
        <v>178</v>
      </c>
      <c r="C94" s="28" t="s">
        <v>25</v>
      </c>
      <c r="D94" s="28" t="s">
        <v>130</v>
      </c>
      <c r="E94" s="22" t="s">
        <v>27</v>
      </c>
      <c r="F94" s="28" t="s">
        <v>67</v>
      </c>
      <c r="G94" s="28" t="s">
        <v>179</v>
      </c>
      <c r="H94" s="25" t="s">
        <v>25</v>
      </c>
      <c r="I94" s="25" t="s">
        <v>25</v>
      </c>
      <c r="J94" s="25" t="s">
        <v>25</v>
      </c>
      <c r="K94" s="35">
        <f t="shared" si="9"/>
        <v>51</v>
      </c>
      <c r="L94" s="25">
        <f t="shared" si="10"/>
        <v>7219.05</v>
      </c>
      <c r="M94" s="25" t="s">
        <v>25</v>
      </c>
      <c r="N94" s="25" t="s">
        <v>25</v>
      </c>
      <c r="O94" s="36">
        <v>50</v>
      </c>
      <c r="P94" s="25">
        <f t="shared" si="11"/>
        <v>7077.5</v>
      </c>
      <c r="Q94" s="22" t="s">
        <v>30</v>
      </c>
      <c r="R94" s="38"/>
    </row>
    <row r="95" ht="55.5" spans="1:18">
      <c r="A95" s="15"/>
      <c r="B95" s="28" t="s">
        <v>111</v>
      </c>
      <c r="C95" s="28" t="s">
        <v>25</v>
      </c>
      <c r="D95" s="28" t="s">
        <v>130</v>
      </c>
      <c r="E95" s="22" t="s">
        <v>27</v>
      </c>
      <c r="F95" s="28" t="s">
        <v>67</v>
      </c>
      <c r="G95" s="28" t="s">
        <v>180</v>
      </c>
      <c r="H95" s="25" t="s">
        <v>25</v>
      </c>
      <c r="I95" s="25" t="s">
        <v>25</v>
      </c>
      <c r="J95" s="25" t="s">
        <v>25</v>
      </c>
      <c r="K95" s="35">
        <f t="shared" si="9"/>
        <v>51</v>
      </c>
      <c r="L95" s="25">
        <f t="shared" si="10"/>
        <v>37754.28</v>
      </c>
      <c r="M95" s="25" t="s">
        <v>25</v>
      </c>
      <c r="N95" s="25" t="s">
        <v>25</v>
      </c>
      <c r="O95" s="36">
        <v>50</v>
      </c>
      <c r="P95" s="25">
        <f t="shared" si="11"/>
        <v>37014</v>
      </c>
      <c r="Q95" s="22" t="s">
        <v>30</v>
      </c>
      <c r="R95" s="38"/>
    </row>
    <row r="96" ht="66.6" spans="1:18">
      <c r="A96" s="15"/>
      <c r="B96" s="28" t="s">
        <v>111</v>
      </c>
      <c r="C96" s="28" t="s">
        <v>25</v>
      </c>
      <c r="D96" s="28" t="s">
        <v>181</v>
      </c>
      <c r="E96" s="22" t="s">
        <v>27</v>
      </c>
      <c r="F96" s="28" t="s">
        <v>67</v>
      </c>
      <c r="G96" s="28" t="s">
        <v>182</v>
      </c>
      <c r="H96" s="25" t="s">
        <v>25</v>
      </c>
      <c r="I96" s="25" t="s">
        <v>25</v>
      </c>
      <c r="J96" s="25" t="s">
        <v>25</v>
      </c>
      <c r="K96" s="35">
        <f t="shared" si="9"/>
        <v>51</v>
      </c>
      <c r="L96" s="25">
        <f t="shared" si="10"/>
        <v>50093.73</v>
      </c>
      <c r="M96" s="25" t="s">
        <v>25</v>
      </c>
      <c r="N96" s="25" t="s">
        <v>25</v>
      </c>
      <c r="O96" s="36">
        <v>50</v>
      </c>
      <c r="P96" s="25">
        <f t="shared" si="11"/>
        <v>49111.5</v>
      </c>
      <c r="Q96" s="22" t="s">
        <v>30</v>
      </c>
      <c r="R96" s="38"/>
    </row>
    <row r="97" ht="66.6" spans="1:18">
      <c r="A97" s="15"/>
      <c r="B97" s="28" t="s">
        <v>111</v>
      </c>
      <c r="C97" s="28" t="s">
        <v>25</v>
      </c>
      <c r="D97" s="28" t="s">
        <v>176</v>
      </c>
      <c r="E97" s="22" t="s">
        <v>27</v>
      </c>
      <c r="F97" s="28" t="s">
        <v>67</v>
      </c>
      <c r="G97" s="28" t="s">
        <v>183</v>
      </c>
      <c r="H97" s="25" t="s">
        <v>25</v>
      </c>
      <c r="I97" s="25" t="s">
        <v>25</v>
      </c>
      <c r="J97" s="25" t="s">
        <v>25</v>
      </c>
      <c r="K97" s="35">
        <f t="shared" si="9"/>
        <v>51</v>
      </c>
      <c r="L97" s="25">
        <f t="shared" si="10"/>
        <v>42743.61</v>
      </c>
      <c r="M97" s="25" t="s">
        <v>25</v>
      </c>
      <c r="N97" s="25" t="s">
        <v>25</v>
      </c>
      <c r="O97" s="36">
        <v>50</v>
      </c>
      <c r="P97" s="25">
        <f t="shared" si="11"/>
        <v>41905.5</v>
      </c>
      <c r="Q97" s="22" t="s">
        <v>30</v>
      </c>
      <c r="R97" s="38"/>
    </row>
    <row r="98" ht="77.7" spans="1:18">
      <c r="A98" s="15"/>
      <c r="B98" s="28" t="s">
        <v>111</v>
      </c>
      <c r="C98" s="28" t="s">
        <v>25</v>
      </c>
      <c r="D98" s="28" t="s">
        <v>184</v>
      </c>
      <c r="E98" s="22" t="s">
        <v>27</v>
      </c>
      <c r="F98" s="28" t="s">
        <v>67</v>
      </c>
      <c r="G98" s="28" t="s">
        <v>185</v>
      </c>
      <c r="H98" s="25" t="s">
        <v>25</v>
      </c>
      <c r="I98" s="25" t="s">
        <v>25</v>
      </c>
      <c r="J98" s="25" t="s">
        <v>25</v>
      </c>
      <c r="K98" s="35">
        <f t="shared" si="9"/>
        <v>51</v>
      </c>
      <c r="L98" s="25">
        <f t="shared" si="10"/>
        <v>43005.75</v>
      </c>
      <c r="M98" s="25" t="s">
        <v>25</v>
      </c>
      <c r="N98" s="25" t="s">
        <v>25</v>
      </c>
      <c r="O98" s="36">
        <v>50</v>
      </c>
      <c r="P98" s="25">
        <f t="shared" si="11"/>
        <v>42162.5</v>
      </c>
      <c r="Q98" s="22" t="s">
        <v>30</v>
      </c>
      <c r="R98" s="38"/>
    </row>
    <row r="99" ht="66.6" spans="1:18">
      <c r="A99" s="15"/>
      <c r="B99" s="28" t="s">
        <v>186</v>
      </c>
      <c r="C99" s="28" t="s">
        <v>25</v>
      </c>
      <c r="D99" s="28" t="s">
        <v>176</v>
      </c>
      <c r="E99" s="22" t="s">
        <v>27</v>
      </c>
      <c r="F99" s="28" t="s">
        <v>67</v>
      </c>
      <c r="G99" s="28" t="s">
        <v>187</v>
      </c>
      <c r="H99" s="25" t="s">
        <v>25</v>
      </c>
      <c r="I99" s="25" t="s">
        <v>25</v>
      </c>
      <c r="J99" s="25" t="s">
        <v>25</v>
      </c>
      <c r="K99" s="35">
        <f t="shared" si="9"/>
        <v>51</v>
      </c>
      <c r="L99" s="25">
        <f t="shared" si="10"/>
        <v>171654.27</v>
      </c>
      <c r="M99" s="25" t="s">
        <v>25</v>
      </c>
      <c r="N99" s="25" t="s">
        <v>25</v>
      </c>
      <c r="O99" s="36">
        <v>50</v>
      </c>
      <c r="P99" s="25">
        <f t="shared" si="11"/>
        <v>168288.5</v>
      </c>
      <c r="Q99" s="22" t="s">
        <v>30</v>
      </c>
      <c r="R99" s="38"/>
    </row>
    <row r="100" ht="66.6" spans="1:18">
      <c r="A100" s="15"/>
      <c r="B100" s="28" t="s">
        <v>188</v>
      </c>
      <c r="C100" s="28" t="s">
        <v>25</v>
      </c>
      <c r="D100" s="28" t="s">
        <v>176</v>
      </c>
      <c r="E100" s="22" t="s">
        <v>27</v>
      </c>
      <c r="F100" s="28" t="s">
        <v>67</v>
      </c>
      <c r="G100" s="28" t="s">
        <v>189</v>
      </c>
      <c r="H100" s="25" t="s">
        <v>25</v>
      </c>
      <c r="I100" s="25" t="s">
        <v>25</v>
      </c>
      <c r="J100" s="25" t="s">
        <v>25</v>
      </c>
      <c r="K100" s="35">
        <f t="shared" si="9"/>
        <v>51</v>
      </c>
      <c r="L100" s="25">
        <f t="shared" si="10"/>
        <v>23379.93</v>
      </c>
      <c r="M100" s="25" t="s">
        <v>25</v>
      </c>
      <c r="N100" s="25" t="s">
        <v>25</v>
      </c>
      <c r="O100" s="36">
        <v>50</v>
      </c>
      <c r="P100" s="25">
        <f t="shared" si="11"/>
        <v>22921.5</v>
      </c>
      <c r="Q100" s="22" t="s">
        <v>30</v>
      </c>
      <c r="R100" s="38"/>
    </row>
    <row r="101" ht="55.5" spans="1:18">
      <c r="A101" s="15"/>
      <c r="B101" s="28" t="s">
        <v>190</v>
      </c>
      <c r="C101" s="28" t="s">
        <v>25</v>
      </c>
      <c r="D101" s="28" t="s">
        <v>130</v>
      </c>
      <c r="E101" s="22" t="s">
        <v>27</v>
      </c>
      <c r="F101" s="28" t="s">
        <v>67</v>
      </c>
      <c r="G101" s="28" t="s">
        <v>191</v>
      </c>
      <c r="H101" s="25" t="s">
        <v>25</v>
      </c>
      <c r="I101" s="25" t="s">
        <v>25</v>
      </c>
      <c r="J101" s="25" t="s">
        <v>25</v>
      </c>
      <c r="K101" s="35">
        <f t="shared" si="9"/>
        <v>51</v>
      </c>
      <c r="L101" s="25">
        <f t="shared" si="10"/>
        <v>4352.34</v>
      </c>
      <c r="M101" s="25" t="s">
        <v>25</v>
      </c>
      <c r="N101" s="25" t="s">
        <v>25</v>
      </c>
      <c r="O101" s="36">
        <v>50</v>
      </c>
      <c r="P101" s="25">
        <f t="shared" si="11"/>
        <v>4267</v>
      </c>
      <c r="Q101" s="22" t="s">
        <v>30</v>
      </c>
      <c r="R101" s="38"/>
    </row>
    <row r="102" ht="66.6" spans="1:18">
      <c r="A102" s="15"/>
      <c r="B102" s="28" t="s">
        <v>190</v>
      </c>
      <c r="C102" s="28" t="s">
        <v>25</v>
      </c>
      <c r="D102" s="28" t="s">
        <v>176</v>
      </c>
      <c r="E102" s="22" t="s">
        <v>27</v>
      </c>
      <c r="F102" s="28" t="s">
        <v>67</v>
      </c>
      <c r="G102" s="28" t="s">
        <v>192</v>
      </c>
      <c r="H102" s="25" t="s">
        <v>25</v>
      </c>
      <c r="I102" s="25" t="s">
        <v>25</v>
      </c>
      <c r="J102" s="25" t="s">
        <v>25</v>
      </c>
      <c r="K102" s="35">
        <f t="shared" si="9"/>
        <v>51</v>
      </c>
      <c r="L102" s="25">
        <f t="shared" si="10"/>
        <v>3974.43</v>
      </c>
      <c r="M102" s="25" t="s">
        <v>25</v>
      </c>
      <c r="N102" s="25" t="s">
        <v>25</v>
      </c>
      <c r="O102" s="36">
        <v>50</v>
      </c>
      <c r="P102" s="25">
        <f t="shared" si="11"/>
        <v>3896.5</v>
      </c>
      <c r="Q102" s="22" t="s">
        <v>30</v>
      </c>
      <c r="R102" s="38"/>
    </row>
    <row r="103" ht="55.5" spans="1:18">
      <c r="A103" s="15"/>
      <c r="B103" s="28" t="s">
        <v>193</v>
      </c>
      <c r="C103" s="28" t="s">
        <v>25</v>
      </c>
      <c r="D103" s="28" t="s">
        <v>130</v>
      </c>
      <c r="E103" s="22" t="s">
        <v>27</v>
      </c>
      <c r="F103" s="28" t="s">
        <v>67</v>
      </c>
      <c r="G103" s="28" t="s">
        <v>194</v>
      </c>
      <c r="H103" s="25" t="s">
        <v>25</v>
      </c>
      <c r="I103" s="25" t="s">
        <v>25</v>
      </c>
      <c r="J103" s="25" t="s">
        <v>25</v>
      </c>
      <c r="K103" s="35">
        <f t="shared" si="9"/>
        <v>102</v>
      </c>
      <c r="L103" s="25">
        <f t="shared" si="10"/>
        <v>29317.86</v>
      </c>
      <c r="M103" s="25" t="s">
        <v>25</v>
      </c>
      <c r="N103" s="25" t="s">
        <v>25</v>
      </c>
      <c r="O103" s="36">
        <v>100</v>
      </c>
      <c r="P103" s="25">
        <f t="shared" si="11"/>
        <v>28743</v>
      </c>
      <c r="Q103" s="22" t="s">
        <v>30</v>
      </c>
      <c r="R103" s="38"/>
    </row>
    <row r="104" ht="22.2" spans="1:18">
      <c r="A104" s="15"/>
      <c r="B104" s="28" t="s">
        <v>195</v>
      </c>
      <c r="C104" s="28" t="s">
        <v>25</v>
      </c>
      <c r="D104" s="28" t="s">
        <v>196</v>
      </c>
      <c r="E104" s="22" t="s">
        <v>135</v>
      </c>
      <c r="F104" s="28" t="s">
        <v>138</v>
      </c>
      <c r="G104" s="28" t="s">
        <v>197</v>
      </c>
      <c r="H104" s="25" t="s">
        <v>25</v>
      </c>
      <c r="I104" s="25" t="s">
        <v>25</v>
      </c>
      <c r="J104" s="25" t="s">
        <v>25</v>
      </c>
      <c r="K104" s="35">
        <f t="shared" si="9"/>
        <v>4488</v>
      </c>
      <c r="L104" s="25">
        <f t="shared" si="10"/>
        <v>4488</v>
      </c>
      <c r="M104" s="25" t="s">
        <v>25</v>
      </c>
      <c r="N104" s="25" t="s">
        <v>25</v>
      </c>
      <c r="O104" s="36">
        <v>4400</v>
      </c>
      <c r="P104" s="25">
        <f t="shared" si="11"/>
        <v>4400</v>
      </c>
      <c r="Q104" s="22" t="s">
        <v>30</v>
      </c>
      <c r="R104" s="38"/>
    </row>
    <row r="105" ht="22.2" spans="1:18">
      <c r="A105" s="15"/>
      <c r="B105" s="28" t="s">
        <v>198</v>
      </c>
      <c r="C105" s="28" t="s">
        <v>25</v>
      </c>
      <c r="D105" s="28" t="s">
        <v>134</v>
      </c>
      <c r="E105" s="22" t="s">
        <v>135</v>
      </c>
      <c r="F105" s="28" t="s">
        <v>67</v>
      </c>
      <c r="G105" s="28" t="s">
        <v>199</v>
      </c>
      <c r="H105" s="25" t="s">
        <v>25</v>
      </c>
      <c r="I105" s="25" t="s">
        <v>25</v>
      </c>
      <c r="J105" s="25" t="s">
        <v>25</v>
      </c>
      <c r="K105" s="35">
        <f t="shared" si="9"/>
        <v>42.84</v>
      </c>
      <c r="L105" s="25">
        <f t="shared" si="10"/>
        <v>106858.38</v>
      </c>
      <c r="M105" s="25" t="s">
        <v>25</v>
      </c>
      <c r="N105" s="25" t="s">
        <v>25</v>
      </c>
      <c r="O105" s="36">
        <v>42</v>
      </c>
      <c r="P105" s="25">
        <f t="shared" si="11"/>
        <v>104763.12</v>
      </c>
      <c r="Q105" s="22" t="s">
        <v>30</v>
      </c>
      <c r="R105" s="38"/>
    </row>
    <row r="106" ht="22.2" spans="1:18">
      <c r="A106" s="15"/>
      <c r="B106" s="28" t="s">
        <v>200</v>
      </c>
      <c r="C106" s="28" t="s">
        <v>25</v>
      </c>
      <c r="D106" s="28" t="s">
        <v>201</v>
      </c>
      <c r="E106" s="22" t="s">
        <v>135</v>
      </c>
      <c r="F106" s="28" t="s">
        <v>67</v>
      </c>
      <c r="G106" s="28" t="s">
        <v>202</v>
      </c>
      <c r="H106" s="25" t="s">
        <v>25</v>
      </c>
      <c r="I106" s="25" t="s">
        <v>25</v>
      </c>
      <c r="J106" s="25" t="s">
        <v>25</v>
      </c>
      <c r="K106" s="35">
        <f t="shared" si="9"/>
        <v>16.32</v>
      </c>
      <c r="L106" s="25">
        <f t="shared" si="10"/>
        <v>21326.98</v>
      </c>
      <c r="M106" s="25" t="s">
        <v>25</v>
      </c>
      <c r="N106" s="25" t="s">
        <v>25</v>
      </c>
      <c r="O106" s="36">
        <v>16</v>
      </c>
      <c r="P106" s="25">
        <f t="shared" si="11"/>
        <v>20908.8</v>
      </c>
      <c r="Q106" s="22" t="s">
        <v>30</v>
      </c>
      <c r="R106" s="38"/>
    </row>
    <row r="107" ht="22.2" spans="1:18">
      <c r="A107" s="15"/>
      <c r="B107" s="28" t="s">
        <v>203</v>
      </c>
      <c r="C107" s="28" t="s">
        <v>25</v>
      </c>
      <c r="D107" s="28" t="s">
        <v>204</v>
      </c>
      <c r="E107" s="22" t="s">
        <v>135</v>
      </c>
      <c r="F107" s="28" t="s">
        <v>67</v>
      </c>
      <c r="G107" s="28" t="s">
        <v>199</v>
      </c>
      <c r="H107" s="25" t="s">
        <v>25</v>
      </c>
      <c r="I107" s="25" t="s">
        <v>25</v>
      </c>
      <c r="J107" s="25" t="s">
        <v>25</v>
      </c>
      <c r="K107" s="35">
        <f t="shared" si="9"/>
        <v>6.12</v>
      </c>
      <c r="L107" s="25">
        <f t="shared" si="10"/>
        <v>15265.48</v>
      </c>
      <c r="M107" s="25" t="s">
        <v>25</v>
      </c>
      <c r="N107" s="25" t="s">
        <v>25</v>
      </c>
      <c r="O107" s="36">
        <v>6</v>
      </c>
      <c r="P107" s="25">
        <f t="shared" si="11"/>
        <v>14966.16</v>
      </c>
      <c r="Q107" s="22" t="s">
        <v>30</v>
      </c>
      <c r="R107" s="38"/>
    </row>
    <row r="108" ht="22.2" spans="1:18">
      <c r="A108" s="15"/>
      <c r="B108" s="28" t="s">
        <v>205</v>
      </c>
      <c r="C108" s="28" t="s">
        <v>25</v>
      </c>
      <c r="D108" s="28" t="s">
        <v>206</v>
      </c>
      <c r="E108" s="22" t="s">
        <v>135</v>
      </c>
      <c r="F108" s="28" t="s">
        <v>138</v>
      </c>
      <c r="G108" s="28" t="s">
        <v>197</v>
      </c>
      <c r="H108" s="25" t="s">
        <v>25</v>
      </c>
      <c r="I108" s="25" t="s">
        <v>25</v>
      </c>
      <c r="J108" s="25" t="s">
        <v>25</v>
      </c>
      <c r="K108" s="35">
        <f t="shared" si="9"/>
        <v>22692.14</v>
      </c>
      <c r="L108" s="25">
        <f t="shared" si="10"/>
        <v>22692.14</v>
      </c>
      <c r="M108" s="25" t="s">
        <v>25</v>
      </c>
      <c r="N108" s="25" t="s">
        <v>25</v>
      </c>
      <c r="O108" s="36">
        <v>22247.2</v>
      </c>
      <c r="P108" s="25">
        <f t="shared" si="11"/>
        <v>22247.2</v>
      </c>
      <c r="Q108" s="22" t="s">
        <v>30</v>
      </c>
      <c r="R108" s="38"/>
    </row>
    <row r="109" ht="22.2" spans="1:18">
      <c r="A109" s="15"/>
      <c r="B109" s="28" t="s">
        <v>207</v>
      </c>
      <c r="C109" s="28" t="s">
        <v>25</v>
      </c>
      <c r="D109" s="28" t="s">
        <v>208</v>
      </c>
      <c r="E109" s="22" t="s">
        <v>135</v>
      </c>
      <c r="F109" s="28" t="s">
        <v>67</v>
      </c>
      <c r="G109" s="28" t="s">
        <v>199</v>
      </c>
      <c r="H109" s="25" t="s">
        <v>25</v>
      </c>
      <c r="I109" s="25" t="s">
        <v>25</v>
      </c>
      <c r="J109" s="25" t="s">
        <v>25</v>
      </c>
      <c r="K109" s="35">
        <f t="shared" si="9"/>
        <v>17.34</v>
      </c>
      <c r="L109" s="25">
        <f t="shared" si="10"/>
        <v>43252.2</v>
      </c>
      <c r="M109" s="25" t="s">
        <v>25</v>
      </c>
      <c r="N109" s="25" t="s">
        <v>25</v>
      </c>
      <c r="O109" s="36">
        <v>17</v>
      </c>
      <c r="P109" s="25">
        <f t="shared" si="11"/>
        <v>42404.12</v>
      </c>
      <c r="Q109" s="22" t="s">
        <v>30</v>
      </c>
      <c r="R109" s="38"/>
    </row>
    <row r="110" ht="22.2" spans="1:18">
      <c r="A110" s="15"/>
      <c r="B110" s="28" t="s">
        <v>207</v>
      </c>
      <c r="C110" s="28" t="s">
        <v>25</v>
      </c>
      <c r="D110" s="28" t="s">
        <v>209</v>
      </c>
      <c r="E110" s="22" t="s">
        <v>135</v>
      </c>
      <c r="F110" s="28" t="s">
        <v>67</v>
      </c>
      <c r="G110" s="28" t="s">
        <v>199</v>
      </c>
      <c r="H110" s="25" t="s">
        <v>25</v>
      </c>
      <c r="I110" s="25" t="s">
        <v>25</v>
      </c>
      <c r="J110" s="25" t="s">
        <v>25</v>
      </c>
      <c r="K110" s="35">
        <f t="shared" si="9"/>
        <v>5.1</v>
      </c>
      <c r="L110" s="25">
        <f t="shared" si="10"/>
        <v>12721.24</v>
      </c>
      <c r="M110" s="25" t="s">
        <v>25</v>
      </c>
      <c r="N110" s="25" t="s">
        <v>25</v>
      </c>
      <c r="O110" s="36">
        <v>5</v>
      </c>
      <c r="P110" s="25">
        <f t="shared" si="11"/>
        <v>12471.8</v>
      </c>
      <c r="Q110" s="22" t="s">
        <v>30</v>
      </c>
      <c r="R110" s="38"/>
    </row>
    <row r="111" ht="22.2" spans="1:18">
      <c r="A111" s="15"/>
      <c r="B111" s="28" t="s">
        <v>210</v>
      </c>
      <c r="C111" s="28" t="s">
        <v>25</v>
      </c>
      <c r="D111" s="28" t="s">
        <v>211</v>
      </c>
      <c r="E111" s="22" t="s">
        <v>135</v>
      </c>
      <c r="F111" s="28" t="s">
        <v>138</v>
      </c>
      <c r="G111" s="28">
        <v>1</v>
      </c>
      <c r="H111" s="25" t="s">
        <v>25</v>
      </c>
      <c r="I111" s="25" t="s">
        <v>25</v>
      </c>
      <c r="J111" s="25" t="s">
        <v>25</v>
      </c>
      <c r="K111" s="35">
        <f t="shared" si="9"/>
        <v>5610</v>
      </c>
      <c r="L111" s="25">
        <f t="shared" si="10"/>
        <v>5610</v>
      </c>
      <c r="M111" s="25" t="s">
        <v>25</v>
      </c>
      <c r="N111" s="25" t="s">
        <v>25</v>
      </c>
      <c r="O111" s="36">
        <v>5500</v>
      </c>
      <c r="P111" s="25">
        <f t="shared" si="11"/>
        <v>5500</v>
      </c>
      <c r="Q111" s="22" t="s">
        <v>30</v>
      </c>
      <c r="R111" s="38"/>
    </row>
    <row r="112" ht="14.1" spans="1:18">
      <c r="A112" s="15">
        <v>6</v>
      </c>
      <c r="B112" s="16" t="s">
        <v>212</v>
      </c>
      <c r="C112" s="15"/>
      <c r="D112" s="17"/>
      <c r="E112" s="18"/>
      <c r="F112" s="19"/>
      <c r="G112" s="20"/>
      <c r="H112" s="25"/>
      <c r="I112" s="25"/>
      <c r="J112" s="25"/>
      <c r="K112" s="21"/>
      <c r="L112" s="21"/>
      <c r="M112" s="25"/>
      <c r="N112" s="25"/>
      <c r="O112" s="34"/>
      <c r="P112" s="25"/>
      <c r="Q112" s="25"/>
      <c r="R112" s="38"/>
    </row>
    <row r="113" ht="55.5" spans="1:18">
      <c r="A113" s="15"/>
      <c r="B113" s="22" t="s">
        <v>140</v>
      </c>
      <c r="C113" s="22" t="s">
        <v>25</v>
      </c>
      <c r="D113" s="23" t="s">
        <v>103</v>
      </c>
      <c r="E113" s="23" t="s">
        <v>27</v>
      </c>
      <c r="F113" s="22" t="s">
        <v>28</v>
      </c>
      <c r="G113" s="39">
        <v>4737.68</v>
      </c>
      <c r="H113" s="25" t="s">
        <v>25</v>
      </c>
      <c r="I113" s="25" t="s">
        <v>25</v>
      </c>
      <c r="J113" s="25" t="s">
        <v>25</v>
      </c>
      <c r="K113" s="35">
        <f>ROUND(O113*1.03,2)</f>
        <v>5.15</v>
      </c>
      <c r="L113" s="25">
        <f>ROUND(G113*K113,2)</f>
        <v>24399.05</v>
      </c>
      <c r="M113" s="25" t="s">
        <v>25</v>
      </c>
      <c r="N113" s="25" t="s">
        <v>25</v>
      </c>
      <c r="O113" s="35">
        <v>5</v>
      </c>
      <c r="P113" s="25">
        <f>ROUND(O113*G113,2)</f>
        <v>23688.4</v>
      </c>
      <c r="Q113" s="22" t="s">
        <v>30</v>
      </c>
      <c r="R113" s="38"/>
    </row>
    <row r="114" ht="33.3" spans="1:18">
      <c r="A114" s="15"/>
      <c r="B114" s="22" t="s">
        <v>34</v>
      </c>
      <c r="C114" s="22" t="s">
        <v>25</v>
      </c>
      <c r="D114" s="23" t="s">
        <v>213</v>
      </c>
      <c r="E114" s="23" t="s">
        <v>27</v>
      </c>
      <c r="F114" s="22" t="s">
        <v>28</v>
      </c>
      <c r="G114" s="39">
        <v>11754.2</v>
      </c>
      <c r="H114" s="25" t="s">
        <v>25</v>
      </c>
      <c r="I114" s="25" t="s">
        <v>25</v>
      </c>
      <c r="J114" s="25" t="s">
        <v>25</v>
      </c>
      <c r="K114" s="35">
        <f t="shared" ref="K114:K131" si="12">ROUND(O114*1.03,2)</f>
        <v>15.45</v>
      </c>
      <c r="L114" s="25">
        <f t="shared" ref="L114:L131" si="13">ROUND(G114*K114,2)</f>
        <v>181602.39</v>
      </c>
      <c r="M114" s="25" t="s">
        <v>25</v>
      </c>
      <c r="N114" s="25" t="s">
        <v>25</v>
      </c>
      <c r="O114" s="35">
        <v>15</v>
      </c>
      <c r="P114" s="25">
        <f t="shared" ref="P114:P131" si="14">ROUND(O114*G114,2)</f>
        <v>176313</v>
      </c>
      <c r="Q114" s="22" t="s">
        <v>30</v>
      </c>
      <c r="R114" s="38"/>
    </row>
    <row r="115" ht="55.5" spans="1:18">
      <c r="A115" s="15"/>
      <c r="B115" s="22" t="s">
        <v>214</v>
      </c>
      <c r="C115" s="22" t="s">
        <v>25</v>
      </c>
      <c r="D115" s="23" t="s">
        <v>215</v>
      </c>
      <c r="E115" s="23" t="s">
        <v>27</v>
      </c>
      <c r="F115" s="22" t="s">
        <v>39</v>
      </c>
      <c r="G115" s="39" t="s">
        <v>216</v>
      </c>
      <c r="H115" s="25" t="s">
        <v>25</v>
      </c>
      <c r="I115" s="25" t="s">
        <v>25</v>
      </c>
      <c r="J115" s="25" t="s">
        <v>25</v>
      </c>
      <c r="K115" s="35">
        <f t="shared" si="12"/>
        <v>309</v>
      </c>
      <c r="L115" s="25">
        <f t="shared" si="13"/>
        <v>38934</v>
      </c>
      <c r="M115" s="25" t="s">
        <v>25</v>
      </c>
      <c r="N115" s="25" t="s">
        <v>25</v>
      </c>
      <c r="O115" s="35">
        <v>300</v>
      </c>
      <c r="P115" s="25">
        <f t="shared" si="14"/>
        <v>37800</v>
      </c>
      <c r="Q115" s="25" t="s">
        <v>106</v>
      </c>
      <c r="R115" s="38"/>
    </row>
    <row r="116" ht="55.5" spans="1:18">
      <c r="A116" s="15"/>
      <c r="B116" s="22" t="s">
        <v>214</v>
      </c>
      <c r="C116" s="22" t="s">
        <v>25</v>
      </c>
      <c r="D116" s="23" t="s">
        <v>217</v>
      </c>
      <c r="E116" s="23" t="s">
        <v>27</v>
      </c>
      <c r="F116" s="22" t="s">
        <v>39</v>
      </c>
      <c r="G116" s="24" t="s">
        <v>218</v>
      </c>
      <c r="H116" s="25" t="s">
        <v>25</v>
      </c>
      <c r="I116" s="25" t="s">
        <v>25</v>
      </c>
      <c r="J116" s="25" t="s">
        <v>25</v>
      </c>
      <c r="K116" s="35">
        <f t="shared" si="12"/>
        <v>257.5</v>
      </c>
      <c r="L116" s="25">
        <f t="shared" si="13"/>
        <v>32960</v>
      </c>
      <c r="M116" s="25" t="s">
        <v>25</v>
      </c>
      <c r="N116" s="25" t="s">
        <v>25</v>
      </c>
      <c r="O116" s="35">
        <v>250</v>
      </c>
      <c r="P116" s="25">
        <f t="shared" si="14"/>
        <v>32000</v>
      </c>
      <c r="Q116" s="25" t="s">
        <v>106</v>
      </c>
      <c r="R116" s="38"/>
    </row>
    <row r="117" ht="55.5" spans="1:18">
      <c r="A117" s="15"/>
      <c r="B117" s="22" t="s">
        <v>219</v>
      </c>
      <c r="C117" s="22" t="s">
        <v>25</v>
      </c>
      <c r="D117" s="23" t="s">
        <v>220</v>
      </c>
      <c r="E117" s="23" t="s">
        <v>27</v>
      </c>
      <c r="F117" s="22" t="s">
        <v>221</v>
      </c>
      <c r="G117" s="39">
        <v>12</v>
      </c>
      <c r="H117" s="25" t="s">
        <v>25</v>
      </c>
      <c r="I117" s="25" t="s">
        <v>25</v>
      </c>
      <c r="J117" s="25" t="s">
        <v>25</v>
      </c>
      <c r="K117" s="35">
        <f t="shared" si="12"/>
        <v>525.3</v>
      </c>
      <c r="L117" s="25">
        <f t="shared" si="13"/>
        <v>6303.6</v>
      </c>
      <c r="M117" s="25" t="s">
        <v>25</v>
      </c>
      <c r="N117" s="25" t="s">
        <v>25</v>
      </c>
      <c r="O117" s="35">
        <v>510</v>
      </c>
      <c r="P117" s="25">
        <f t="shared" si="14"/>
        <v>6120</v>
      </c>
      <c r="Q117" s="22" t="s">
        <v>30</v>
      </c>
      <c r="R117" s="38"/>
    </row>
    <row r="118" ht="33.3" spans="1:18">
      <c r="A118" s="15"/>
      <c r="B118" s="22" t="s">
        <v>222</v>
      </c>
      <c r="C118" s="22" t="s">
        <v>25</v>
      </c>
      <c r="D118" s="23" t="s">
        <v>223</v>
      </c>
      <c r="E118" s="23" t="s">
        <v>27</v>
      </c>
      <c r="F118" s="22" t="s">
        <v>28</v>
      </c>
      <c r="G118" s="39">
        <v>13.06</v>
      </c>
      <c r="H118" s="25" t="s">
        <v>25</v>
      </c>
      <c r="I118" s="25" t="s">
        <v>25</v>
      </c>
      <c r="J118" s="25" t="s">
        <v>25</v>
      </c>
      <c r="K118" s="35">
        <f t="shared" si="12"/>
        <v>15.45</v>
      </c>
      <c r="L118" s="25">
        <f t="shared" si="13"/>
        <v>201.78</v>
      </c>
      <c r="M118" s="25" t="s">
        <v>25</v>
      </c>
      <c r="N118" s="25" t="s">
        <v>25</v>
      </c>
      <c r="O118" s="35">
        <v>15</v>
      </c>
      <c r="P118" s="25">
        <f t="shared" si="14"/>
        <v>195.9</v>
      </c>
      <c r="Q118" s="22" t="s">
        <v>30</v>
      </c>
      <c r="R118" s="38"/>
    </row>
    <row r="119" ht="33.3" spans="1:18">
      <c r="A119" s="15"/>
      <c r="B119" s="22" t="s">
        <v>224</v>
      </c>
      <c r="C119" s="22" t="s">
        <v>25</v>
      </c>
      <c r="D119" s="23" t="s">
        <v>225</v>
      </c>
      <c r="E119" s="23" t="s">
        <v>27</v>
      </c>
      <c r="F119" s="22" t="s">
        <v>39</v>
      </c>
      <c r="G119" s="39">
        <v>765.6</v>
      </c>
      <c r="H119" s="25" t="s">
        <v>25</v>
      </c>
      <c r="I119" s="25" t="s">
        <v>25</v>
      </c>
      <c r="J119" s="25" t="s">
        <v>25</v>
      </c>
      <c r="K119" s="35">
        <f t="shared" si="12"/>
        <v>32.96</v>
      </c>
      <c r="L119" s="25">
        <f t="shared" si="13"/>
        <v>25234.18</v>
      </c>
      <c r="M119" s="25" t="s">
        <v>25</v>
      </c>
      <c r="N119" s="25" t="s">
        <v>25</v>
      </c>
      <c r="O119" s="35">
        <v>32</v>
      </c>
      <c r="P119" s="25">
        <f t="shared" si="14"/>
        <v>24499.2</v>
      </c>
      <c r="Q119" s="22" t="s">
        <v>30</v>
      </c>
      <c r="R119" s="38"/>
    </row>
    <row r="120" ht="33.3" spans="1:18">
      <c r="A120" s="15"/>
      <c r="B120" s="22" t="s">
        <v>226</v>
      </c>
      <c r="C120" s="22" t="s">
        <v>25</v>
      </c>
      <c r="D120" s="23" t="s">
        <v>227</v>
      </c>
      <c r="E120" s="23" t="s">
        <v>27</v>
      </c>
      <c r="F120" s="22" t="s">
        <v>28</v>
      </c>
      <c r="G120" s="39">
        <v>180.75</v>
      </c>
      <c r="H120" s="25" t="s">
        <v>25</v>
      </c>
      <c r="I120" s="25" t="s">
        <v>25</v>
      </c>
      <c r="J120" s="25" t="s">
        <v>25</v>
      </c>
      <c r="K120" s="35">
        <f t="shared" si="12"/>
        <v>99.91</v>
      </c>
      <c r="L120" s="25">
        <f t="shared" si="13"/>
        <v>18058.73</v>
      </c>
      <c r="M120" s="25" t="s">
        <v>25</v>
      </c>
      <c r="N120" s="25" t="s">
        <v>25</v>
      </c>
      <c r="O120" s="36">
        <v>97</v>
      </c>
      <c r="P120" s="25">
        <f t="shared" si="14"/>
        <v>17532.75</v>
      </c>
      <c r="Q120" s="22" t="s">
        <v>30</v>
      </c>
      <c r="R120" s="38"/>
    </row>
    <row r="121" ht="55.5" spans="1:18">
      <c r="A121" s="15"/>
      <c r="B121" s="22" t="s">
        <v>228</v>
      </c>
      <c r="C121" s="22" t="s">
        <v>25</v>
      </c>
      <c r="D121" s="23" t="s">
        <v>229</v>
      </c>
      <c r="E121" s="23" t="s">
        <v>27</v>
      </c>
      <c r="F121" s="22" t="s">
        <v>28</v>
      </c>
      <c r="G121" s="39">
        <v>25.56</v>
      </c>
      <c r="H121" s="25" t="s">
        <v>25</v>
      </c>
      <c r="I121" s="25" t="s">
        <v>25</v>
      </c>
      <c r="J121" s="25" t="s">
        <v>25</v>
      </c>
      <c r="K121" s="35">
        <f t="shared" si="12"/>
        <v>155.53</v>
      </c>
      <c r="L121" s="25">
        <f t="shared" si="13"/>
        <v>3975.35</v>
      </c>
      <c r="M121" s="25" t="s">
        <v>25</v>
      </c>
      <c r="N121" s="25" t="s">
        <v>25</v>
      </c>
      <c r="O121" s="36">
        <v>151</v>
      </c>
      <c r="P121" s="25">
        <f t="shared" si="14"/>
        <v>3859.56</v>
      </c>
      <c r="Q121" s="22" t="s">
        <v>106</v>
      </c>
      <c r="R121" s="38"/>
    </row>
    <row r="122" ht="55.5" spans="1:18">
      <c r="A122" s="15"/>
      <c r="B122" s="22" t="s">
        <v>230</v>
      </c>
      <c r="C122" s="22" t="s">
        <v>25</v>
      </c>
      <c r="D122" s="23" t="s">
        <v>231</v>
      </c>
      <c r="E122" s="23" t="s">
        <v>27</v>
      </c>
      <c r="F122" s="22" t="s">
        <v>28</v>
      </c>
      <c r="G122" s="39">
        <v>138</v>
      </c>
      <c r="H122" s="25" t="s">
        <v>25</v>
      </c>
      <c r="I122" s="25" t="s">
        <v>25</v>
      </c>
      <c r="J122" s="25" t="s">
        <v>25</v>
      </c>
      <c r="K122" s="35">
        <f t="shared" si="12"/>
        <v>412</v>
      </c>
      <c r="L122" s="25">
        <f t="shared" si="13"/>
        <v>56856</v>
      </c>
      <c r="M122" s="25" t="s">
        <v>25</v>
      </c>
      <c r="N122" s="25" t="s">
        <v>25</v>
      </c>
      <c r="O122" s="36">
        <v>400</v>
      </c>
      <c r="P122" s="25">
        <f t="shared" si="14"/>
        <v>55200</v>
      </c>
      <c r="Q122" s="22" t="s">
        <v>106</v>
      </c>
      <c r="R122" s="38"/>
    </row>
    <row r="123" ht="33.3" spans="1:18">
      <c r="A123" s="15"/>
      <c r="B123" s="22" t="s">
        <v>232</v>
      </c>
      <c r="C123" s="22" t="s">
        <v>25</v>
      </c>
      <c r="D123" s="23" t="s">
        <v>233</v>
      </c>
      <c r="E123" s="23" t="s">
        <v>27</v>
      </c>
      <c r="F123" s="22" t="s">
        <v>28</v>
      </c>
      <c r="G123" s="39" t="s">
        <v>234</v>
      </c>
      <c r="H123" s="25" t="s">
        <v>25</v>
      </c>
      <c r="I123" s="25" t="s">
        <v>25</v>
      </c>
      <c r="J123" s="25" t="s">
        <v>25</v>
      </c>
      <c r="K123" s="35">
        <f t="shared" si="12"/>
        <v>515</v>
      </c>
      <c r="L123" s="25">
        <f t="shared" si="13"/>
        <v>200.85</v>
      </c>
      <c r="M123" s="25" t="s">
        <v>25</v>
      </c>
      <c r="N123" s="25" t="s">
        <v>25</v>
      </c>
      <c r="O123" s="36">
        <v>500</v>
      </c>
      <c r="P123" s="25">
        <f t="shared" si="14"/>
        <v>195</v>
      </c>
      <c r="Q123" s="22" t="s">
        <v>106</v>
      </c>
      <c r="R123" s="38"/>
    </row>
    <row r="124" ht="33.3" spans="1:18">
      <c r="A124" s="15"/>
      <c r="B124" s="22" t="s">
        <v>235</v>
      </c>
      <c r="C124" s="22" t="s">
        <v>25</v>
      </c>
      <c r="D124" s="23" t="s">
        <v>236</v>
      </c>
      <c r="E124" s="23" t="s">
        <v>27</v>
      </c>
      <c r="F124" s="22" t="s">
        <v>116</v>
      </c>
      <c r="G124" s="39">
        <v>37.103</v>
      </c>
      <c r="H124" s="25" t="s">
        <v>25</v>
      </c>
      <c r="I124" s="25" t="s">
        <v>25</v>
      </c>
      <c r="J124" s="25" t="s">
        <v>25</v>
      </c>
      <c r="K124" s="35">
        <f t="shared" si="12"/>
        <v>5768</v>
      </c>
      <c r="L124" s="25">
        <f t="shared" si="13"/>
        <v>214010.1</v>
      </c>
      <c r="M124" s="25" t="s">
        <v>25</v>
      </c>
      <c r="N124" s="25" t="s">
        <v>25</v>
      </c>
      <c r="O124" s="36">
        <v>5600</v>
      </c>
      <c r="P124" s="25">
        <f t="shared" si="14"/>
        <v>207776.8</v>
      </c>
      <c r="Q124" s="22" t="s">
        <v>30</v>
      </c>
      <c r="R124" s="38"/>
    </row>
    <row r="125" ht="33.3" spans="1:18">
      <c r="A125" s="15"/>
      <c r="B125" s="22" t="s">
        <v>237</v>
      </c>
      <c r="C125" s="22" t="s">
        <v>25</v>
      </c>
      <c r="D125" s="23" t="s">
        <v>238</v>
      </c>
      <c r="E125" s="23" t="s">
        <v>135</v>
      </c>
      <c r="F125" s="22" t="s">
        <v>39</v>
      </c>
      <c r="G125" s="24">
        <v>1260</v>
      </c>
      <c r="H125" s="25" t="s">
        <v>25</v>
      </c>
      <c r="I125" s="25" t="s">
        <v>25</v>
      </c>
      <c r="J125" s="25" t="s">
        <v>25</v>
      </c>
      <c r="K125" s="35">
        <f t="shared" si="12"/>
        <v>14.42</v>
      </c>
      <c r="L125" s="25">
        <f t="shared" si="13"/>
        <v>18169.2</v>
      </c>
      <c r="M125" s="25" t="s">
        <v>25</v>
      </c>
      <c r="N125" s="25" t="s">
        <v>25</v>
      </c>
      <c r="O125" s="36">
        <v>14</v>
      </c>
      <c r="P125" s="25">
        <f t="shared" si="14"/>
        <v>17640</v>
      </c>
      <c r="Q125" s="22" t="s">
        <v>30</v>
      </c>
      <c r="R125" s="38"/>
    </row>
    <row r="126" ht="33.3" spans="1:18">
      <c r="A126" s="15"/>
      <c r="B126" s="22" t="s">
        <v>237</v>
      </c>
      <c r="C126" s="22" t="s">
        <v>25</v>
      </c>
      <c r="D126" s="23" t="s">
        <v>239</v>
      </c>
      <c r="E126" s="23" t="s">
        <v>135</v>
      </c>
      <c r="F126" s="22" t="s">
        <v>39</v>
      </c>
      <c r="G126" s="24">
        <v>1650</v>
      </c>
      <c r="H126" s="25" t="s">
        <v>25</v>
      </c>
      <c r="I126" s="25" t="s">
        <v>25</v>
      </c>
      <c r="J126" s="25" t="s">
        <v>25</v>
      </c>
      <c r="K126" s="35">
        <f t="shared" si="12"/>
        <v>8.24</v>
      </c>
      <c r="L126" s="25">
        <f t="shared" si="13"/>
        <v>13596</v>
      </c>
      <c r="M126" s="25" t="s">
        <v>25</v>
      </c>
      <c r="N126" s="25" t="s">
        <v>25</v>
      </c>
      <c r="O126" s="36">
        <v>8</v>
      </c>
      <c r="P126" s="25">
        <f t="shared" si="14"/>
        <v>13200</v>
      </c>
      <c r="Q126" s="22" t="s">
        <v>30</v>
      </c>
      <c r="R126" s="38"/>
    </row>
    <row r="127" ht="22.2" spans="1:18">
      <c r="A127" s="15"/>
      <c r="B127" s="22" t="s">
        <v>240</v>
      </c>
      <c r="C127" s="22" t="s">
        <v>25</v>
      </c>
      <c r="D127" s="23" t="s">
        <v>241</v>
      </c>
      <c r="E127" s="23" t="s">
        <v>135</v>
      </c>
      <c r="F127" s="22" t="s">
        <v>242</v>
      </c>
      <c r="G127" s="24">
        <v>5</v>
      </c>
      <c r="H127" s="25" t="s">
        <v>25</v>
      </c>
      <c r="I127" s="25" t="s">
        <v>25</v>
      </c>
      <c r="J127" s="25" t="s">
        <v>25</v>
      </c>
      <c r="K127" s="35">
        <f t="shared" si="12"/>
        <v>721</v>
      </c>
      <c r="L127" s="25">
        <f t="shared" si="13"/>
        <v>3605</v>
      </c>
      <c r="M127" s="25" t="s">
        <v>25</v>
      </c>
      <c r="N127" s="25" t="s">
        <v>25</v>
      </c>
      <c r="O127" s="22">
        <v>700</v>
      </c>
      <c r="P127" s="25">
        <f t="shared" si="14"/>
        <v>3500</v>
      </c>
      <c r="Q127" s="22" t="s">
        <v>30</v>
      </c>
      <c r="R127" s="38"/>
    </row>
    <row r="128" ht="22.2" spans="1:18">
      <c r="A128" s="15"/>
      <c r="B128" s="22" t="s">
        <v>195</v>
      </c>
      <c r="C128" s="22" t="s">
        <v>25</v>
      </c>
      <c r="D128" s="23" t="s">
        <v>243</v>
      </c>
      <c r="E128" s="23" t="s">
        <v>135</v>
      </c>
      <c r="F128" s="22" t="s">
        <v>244</v>
      </c>
      <c r="G128" s="24">
        <v>2</v>
      </c>
      <c r="H128" s="25" t="s">
        <v>25</v>
      </c>
      <c r="I128" s="25" t="s">
        <v>25</v>
      </c>
      <c r="J128" s="25" t="s">
        <v>25</v>
      </c>
      <c r="K128" s="35">
        <f t="shared" si="12"/>
        <v>7210</v>
      </c>
      <c r="L128" s="25">
        <f t="shared" si="13"/>
        <v>14420</v>
      </c>
      <c r="M128" s="25" t="s">
        <v>25</v>
      </c>
      <c r="N128" s="25" t="s">
        <v>25</v>
      </c>
      <c r="O128" s="36">
        <v>7000</v>
      </c>
      <c r="P128" s="25">
        <f t="shared" si="14"/>
        <v>14000</v>
      </c>
      <c r="Q128" s="22" t="s">
        <v>30</v>
      </c>
      <c r="R128" s="38"/>
    </row>
    <row r="129" ht="22.2" spans="1:18">
      <c r="A129" s="15"/>
      <c r="B129" s="22" t="s">
        <v>245</v>
      </c>
      <c r="C129" s="22" t="s">
        <v>25</v>
      </c>
      <c r="D129" s="23" t="s">
        <v>246</v>
      </c>
      <c r="E129" s="23" t="s">
        <v>135</v>
      </c>
      <c r="F129" s="22" t="s">
        <v>39</v>
      </c>
      <c r="G129" s="24" t="s">
        <v>247</v>
      </c>
      <c r="H129" s="25" t="s">
        <v>25</v>
      </c>
      <c r="I129" s="25" t="s">
        <v>25</v>
      </c>
      <c r="J129" s="25" t="s">
        <v>25</v>
      </c>
      <c r="K129" s="35">
        <f t="shared" si="12"/>
        <v>412</v>
      </c>
      <c r="L129" s="25">
        <f t="shared" si="13"/>
        <v>29664</v>
      </c>
      <c r="M129" s="25" t="s">
        <v>25</v>
      </c>
      <c r="N129" s="25" t="s">
        <v>25</v>
      </c>
      <c r="O129" s="22">
        <v>400</v>
      </c>
      <c r="P129" s="25">
        <f t="shared" si="14"/>
        <v>28800</v>
      </c>
      <c r="Q129" s="22" t="s">
        <v>30</v>
      </c>
      <c r="R129" s="38"/>
    </row>
    <row r="130" ht="22.2" spans="1:18">
      <c r="A130" s="15"/>
      <c r="B130" s="22" t="s">
        <v>245</v>
      </c>
      <c r="C130" s="22" t="s">
        <v>25</v>
      </c>
      <c r="D130" s="23" t="s">
        <v>248</v>
      </c>
      <c r="E130" s="23" t="s">
        <v>135</v>
      </c>
      <c r="F130" s="22" t="s">
        <v>39</v>
      </c>
      <c r="G130" s="24" t="s">
        <v>249</v>
      </c>
      <c r="H130" s="25" t="s">
        <v>25</v>
      </c>
      <c r="I130" s="25" t="s">
        <v>25</v>
      </c>
      <c r="J130" s="25" t="s">
        <v>25</v>
      </c>
      <c r="K130" s="35">
        <f t="shared" si="12"/>
        <v>473.8</v>
      </c>
      <c r="L130" s="25">
        <f t="shared" si="13"/>
        <v>23690</v>
      </c>
      <c r="M130" s="25" t="s">
        <v>25</v>
      </c>
      <c r="N130" s="25" t="s">
        <v>25</v>
      </c>
      <c r="O130" s="22">
        <v>460</v>
      </c>
      <c r="P130" s="25">
        <f t="shared" si="14"/>
        <v>23000</v>
      </c>
      <c r="Q130" s="22" t="s">
        <v>30</v>
      </c>
      <c r="R130" s="38"/>
    </row>
    <row r="131" ht="22.2" spans="1:18">
      <c r="A131" s="15"/>
      <c r="B131" s="22" t="s">
        <v>250</v>
      </c>
      <c r="C131" s="22" t="s">
        <v>25</v>
      </c>
      <c r="D131" s="23" t="s">
        <v>251</v>
      </c>
      <c r="E131" s="23" t="s">
        <v>135</v>
      </c>
      <c r="F131" s="22" t="s">
        <v>252</v>
      </c>
      <c r="G131" s="24" t="s">
        <v>44</v>
      </c>
      <c r="H131" s="25" t="s">
        <v>25</v>
      </c>
      <c r="I131" s="25" t="s">
        <v>25</v>
      </c>
      <c r="J131" s="25" t="s">
        <v>25</v>
      </c>
      <c r="K131" s="35">
        <f t="shared" si="12"/>
        <v>66.95</v>
      </c>
      <c r="L131" s="25">
        <f t="shared" si="13"/>
        <v>669.5</v>
      </c>
      <c r="M131" s="25" t="s">
        <v>25</v>
      </c>
      <c r="N131" s="25" t="s">
        <v>25</v>
      </c>
      <c r="O131" s="22">
        <v>65</v>
      </c>
      <c r="P131" s="25">
        <f t="shared" si="14"/>
        <v>650</v>
      </c>
      <c r="Q131" s="22" t="s">
        <v>30</v>
      </c>
      <c r="R131" s="38"/>
    </row>
    <row r="132" ht="14.1" spans="1:18">
      <c r="A132" s="15">
        <v>7</v>
      </c>
      <c r="B132" s="40" t="s">
        <v>253</v>
      </c>
      <c r="C132" s="15"/>
      <c r="D132" s="17"/>
      <c r="E132" s="18"/>
      <c r="F132" s="19"/>
      <c r="G132" s="20"/>
      <c r="H132" s="25"/>
      <c r="I132" s="25"/>
      <c r="J132" s="25"/>
      <c r="K132" s="21"/>
      <c r="L132" s="21"/>
      <c r="M132" s="25"/>
      <c r="N132" s="25"/>
      <c r="O132" s="34"/>
      <c r="P132" s="25"/>
      <c r="Q132" s="25"/>
      <c r="R132" s="38"/>
    </row>
    <row r="133" ht="33.3" spans="1:18">
      <c r="A133" s="15"/>
      <c r="B133" s="28" t="s">
        <v>100</v>
      </c>
      <c r="C133" s="28" t="s">
        <v>25</v>
      </c>
      <c r="D133" s="27" t="s">
        <v>101</v>
      </c>
      <c r="E133" s="23" t="s">
        <v>27</v>
      </c>
      <c r="F133" s="28" t="s">
        <v>67</v>
      </c>
      <c r="G133" s="29">
        <v>508.2</v>
      </c>
      <c r="H133" s="25" t="s">
        <v>25</v>
      </c>
      <c r="I133" s="25" t="s">
        <v>25</v>
      </c>
      <c r="J133" s="25" t="s">
        <v>25</v>
      </c>
      <c r="K133" s="35">
        <f>ROUND(O133*1.03,2)</f>
        <v>1.55</v>
      </c>
      <c r="L133" s="25">
        <f>ROUND(G133*K133,2)</f>
        <v>787.71</v>
      </c>
      <c r="M133" s="25" t="s">
        <v>25</v>
      </c>
      <c r="N133" s="25" t="s">
        <v>25</v>
      </c>
      <c r="O133" s="35">
        <v>1.5</v>
      </c>
      <c r="P133" s="25">
        <f>ROUND(O133*G133,2)</f>
        <v>762.3</v>
      </c>
      <c r="Q133" s="22" t="s">
        <v>30</v>
      </c>
      <c r="R133" s="38"/>
    </row>
    <row r="134" ht="55.5" spans="1:18">
      <c r="A134" s="15"/>
      <c r="B134" s="28" t="s">
        <v>102</v>
      </c>
      <c r="C134" s="28" t="s">
        <v>25</v>
      </c>
      <c r="D134" s="27" t="s">
        <v>103</v>
      </c>
      <c r="E134" s="23" t="s">
        <v>27</v>
      </c>
      <c r="F134" s="28" t="s">
        <v>28</v>
      </c>
      <c r="G134" s="29">
        <v>1664.54</v>
      </c>
      <c r="H134" s="25" t="s">
        <v>25</v>
      </c>
      <c r="I134" s="25" t="s">
        <v>25</v>
      </c>
      <c r="J134" s="25" t="s">
        <v>25</v>
      </c>
      <c r="K134" s="35">
        <f t="shared" ref="K134:K177" si="15">ROUND(O134*1.03,2)</f>
        <v>11.33</v>
      </c>
      <c r="L134" s="25">
        <f t="shared" ref="L134:L177" si="16">ROUND(G134*K134,2)</f>
        <v>18859.24</v>
      </c>
      <c r="M134" s="25" t="s">
        <v>25</v>
      </c>
      <c r="N134" s="25" t="s">
        <v>25</v>
      </c>
      <c r="O134" s="35">
        <v>11</v>
      </c>
      <c r="P134" s="25">
        <f>ROUND(O134*G134,2)</f>
        <v>18309.94</v>
      </c>
      <c r="Q134" s="22" t="s">
        <v>30</v>
      </c>
      <c r="R134" s="38"/>
    </row>
    <row r="135" ht="66.6" spans="1:18">
      <c r="A135" s="15"/>
      <c r="B135" s="28" t="s">
        <v>104</v>
      </c>
      <c r="C135" s="28" t="s">
        <v>25</v>
      </c>
      <c r="D135" s="27" t="s">
        <v>105</v>
      </c>
      <c r="E135" s="23" t="s">
        <v>27</v>
      </c>
      <c r="F135" s="28" t="s">
        <v>28</v>
      </c>
      <c r="G135" s="29">
        <v>153.51</v>
      </c>
      <c r="H135" s="25" t="s">
        <v>25</v>
      </c>
      <c r="I135" s="25" t="s">
        <v>25</v>
      </c>
      <c r="J135" s="25" t="s">
        <v>25</v>
      </c>
      <c r="K135" s="35">
        <f t="shared" si="15"/>
        <v>61.8</v>
      </c>
      <c r="L135" s="25">
        <f t="shared" si="16"/>
        <v>9486.92</v>
      </c>
      <c r="M135" s="25" t="s">
        <v>25</v>
      </c>
      <c r="N135" s="25" t="s">
        <v>25</v>
      </c>
      <c r="O135" s="35">
        <v>60</v>
      </c>
      <c r="P135" s="25">
        <f t="shared" ref="P135:P177" si="17">ROUND(O135*G135,2)</f>
        <v>9210.6</v>
      </c>
      <c r="Q135" s="25" t="s">
        <v>106</v>
      </c>
      <c r="R135" s="38"/>
    </row>
    <row r="136" ht="66.6" spans="1:18">
      <c r="A136" s="15"/>
      <c r="B136" s="28" t="s">
        <v>143</v>
      </c>
      <c r="C136" s="28" t="s">
        <v>25</v>
      </c>
      <c r="D136" s="27" t="s">
        <v>105</v>
      </c>
      <c r="E136" s="23" t="s">
        <v>27</v>
      </c>
      <c r="F136" s="28" t="s">
        <v>28</v>
      </c>
      <c r="G136" s="29">
        <v>24.45</v>
      </c>
      <c r="H136" s="25" t="s">
        <v>25</v>
      </c>
      <c r="I136" s="25" t="s">
        <v>25</v>
      </c>
      <c r="J136" s="25" t="s">
        <v>25</v>
      </c>
      <c r="K136" s="35">
        <f t="shared" si="15"/>
        <v>61.8</v>
      </c>
      <c r="L136" s="25">
        <f t="shared" si="16"/>
        <v>1511.01</v>
      </c>
      <c r="M136" s="25" t="s">
        <v>25</v>
      </c>
      <c r="N136" s="25" t="s">
        <v>25</v>
      </c>
      <c r="O136" s="35">
        <v>60</v>
      </c>
      <c r="P136" s="25">
        <f t="shared" si="17"/>
        <v>1467</v>
      </c>
      <c r="Q136" s="25" t="s">
        <v>106</v>
      </c>
      <c r="R136" s="38"/>
    </row>
    <row r="137" ht="66.6" spans="1:18">
      <c r="A137" s="15"/>
      <c r="B137" s="28" t="s">
        <v>109</v>
      </c>
      <c r="C137" s="28" t="s">
        <v>25</v>
      </c>
      <c r="D137" s="27" t="s">
        <v>108</v>
      </c>
      <c r="E137" s="23" t="s">
        <v>27</v>
      </c>
      <c r="F137" s="28" t="s">
        <v>28</v>
      </c>
      <c r="G137" s="29">
        <v>39.53</v>
      </c>
      <c r="H137" s="25" t="s">
        <v>25</v>
      </c>
      <c r="I137" s="25" t="s">
        <v>25</v>
      </c>
      <c r="J137" s="25" t="s">
        <v>25</v>
      </c>
      <c r="K137" s="35">
        <f t="shared" si="15"/>
        <v>61.8</v>
      </c>
      <c r="L137" s="25">
        <f t="shared" si="16"/>
        <v>2442.95</v>
      </c>
      <c r="M137" s="25" t="s">
        <v>25</v>
      </c>
      <c r="N137" s="25" t="s">
        <v>25</v>
      </c>
      <c r="O137" s="35">
        <v>60</v>
      </c>
      <c r="P137" s="25">
        <f t="shared" si="17"/>
        <v>2371.8</v>
      </c>
      <c r="Q137" s="25" t="s">
        <v>106</v>
      </c>
      <c r="R137" s="38"/>
    </row>
    <row r="138" ht="66.6" spans="1:18">
      <c r="A138" s="15"/>
      <c r="B138" s="28" t="s">
        <v>110</v>
      </c>
      <c r="C138" s="28" t="s">
        <v>25</v>
      </c>
      <c r="D138" s="27" t="s">
        <v>105</v>
      </c>
      <c r="E138" s="23" t="s">
        <v>27</v>
      </c>
      <c r="F138" s="28" t="s">
        <v>28</v>
      </c>
      <c r="G138" s="29">
        <v>623.44</v>
      </c>
      <c r="H138" s="25" t="s">
        <v>25</v>
      </c>
      <c r="I138" s="25" t="s">
        <v>25</v>
      </c>
      <c r="J138" s="25" t="s">
        <v>25</v>
      </c>
      <c r="K138" s="35">
        <f t="shared" si="15"/>
        <v>61.8</v>
      </c>
      <c r="L138" s="25">
        <f t="shared" si="16"/>
        <v>38528.59</v>
      </c>
      <c r="M138" s="25" t="s">
        <v>25</v>
      </c>
      <c r="N138" s="25" t="s">
        <v>25</v>
      </c>
      <c r="O138" s="35">
        <v>60</v>
      </c>
      <c r="P138" s="25">
        <f t="shared" si="17"/>
        <v>37406.4</v>
      </c>
      <c r="Q138" s="25" t="s">
        <v>106</v>
      </c>
      <c r="R138" s="38"/>
    </row>
    <row r="139" ht="33.3" spans="1:18">
      <c r="A139" s="15"/>
      <c r="B139" s="28" t="s">
        <v>254</v>
      </c>
      <c r="C139" s="28" t="s">
        <v>25</v>
      </c>
      <c r="D139" s="27" t="s">
        <v>255</v>
      </c>
      <c r="E139" s="23" t="s">
        <v>27</v>
      </c>
      <c r="F139" s="28" t="s">
        <v>28</v>
      </c>
      <c r="G139" s="29">
        <v>11.11</v>
      </c>
      <c r="H139" s="25" t="s">
        <v>25</v>
      </c>
      <c r="I139" s="25" t="s">
        <v>25</v>
      </c>
      <c r="J139" s="25" t="s">
        <v>25</v>
      </c>
      <c r="K139" s="35">
        <f t="shared" si="15"/>
        <v>61.8</v>
      </c>
      <c r="L139" s="25">
        <f t="shared" si="16"/>
        <v>686.6</v>
      </c>
      <c r="M139" s="25" t="s">
        <v>25</v>
      </c>
      <c r="N139" s="25" t="s">
        <v>25</v>
      </c>
      <c r="O139" s="36">
        <v>60</v>
      </c>
      <c r="P139" s="25">
        <f t="shared" si="17"/>
        <v>666.6</v>
      </c>
      <c r="Q139" s="25" t="s">
        <v>106</v>
      </c>
      <c r="R139" s="38"/>
    </row>
    <row r="140" ht="66.6" spans="1:18">
      <c r="A140" s="15"/>
      <c r="B140" s="28" t="s">
        <v>148</v>
      </c>
      <c r="C140" s="28" t="s">
        <v>25</v>
      </c>
      <c r="D140" s="27" t="s">
        <v>105</v>
      </c>
      <c r="E140" s="23" t="s">
        <v>27</v>
      </c>
      <c r="F140" s="28" t="s">
        <v>28</v>
      </c>
      <c r="G140" s="29">
        <v>36.01</v>
      </c>
      <c r="H140" s="25" t="s">
        <v>25</v>
      </c>
      <c r="I140" s="25" t="s">
        <v>25</v>
      </c>
      <c r="J140" s="25" t="s">
        <v>25</v>
      </c>
      <c r="K140" s="35">
        <f t="shared" si="15"/>
        <v>61.8</v>
      </c>
      <c r="L140" s="25">
        <f t="shared" si="16"/>
        <v>2225.42</v>
      </c>
      <c r="M140" s="25" t="s">
        <v>25</v>
      </c>
      <c r="N140" s="25" t="s">
        <v>25</v>
      </c>
      <c r="O140" s="36">
        <v>60</v>
      </c>
      <c r="P140" s="25">
        <f t="shared" si="17"/>
        <v>2160.6</v>
      </c>
      <c r="Q140" s="25" t="s">
        <v>106</v>
      </c>
      <c r="R140" s="38"/>
    </row>
    <row r="141" ht="66.6" spans="1:18">
      <c r="A141" s="15"/>
      <c r="B141" s="28" t="s">
        <v>111</v>
      </c>
      <c r="C141" s="28" t="s">
        <v>25</v>
      </c>
      <c r="D141" s="27" t="s">
        <v>105</v>
      </c>
      <c r="E141" s="23" t="s">
        <v>27</v>
      </c>
      <c r="F141" s="28" t="s">
        <v>28</v>
      </c>
      <c r="G141" s="29" t="s">
        <v>256</v>
      </c>
      <c r="H141" s="25" t="s">
        <v>25</v>
      </c>
      <c r="I141" s="25" t="s">
        <v>25</v>
      </c>
      <c r="J141" s="25" t="s">
        <v>25</v>
      </c>
      <c r="K141" s="35">
        <f t="shared" si="15"/>
        <v>61.8</v>
      </c>
      <c r="L141" s="25">
        <f t="shared" si="16"/>
        <v>2493.63</v>
      </c>
      <c r="M141" s="25" t="s">
        <v>25</v>
      </c>
      <c r="N141" s="25" t="s">
        <v>25</v>
      </c>
      <c r="O141" s="36">
        <v>60</v>
      </c>
      <c r="P141" s="25">
        <f t="shared" si="17"/>
        <v>2421</v>
      </c>
      <c r="Q141" s="25" t="s">
        <v>106</v>
      </c>
      <c r="R141" s="38"/>
    </row>
    <row r="142" ht="66.6" spans="1:18">
      <c r="A142" s="15"/>
      <c r="B142" s="28" t="s">
        <v>257</v>
      </c>
      <c r="C142" s="28" t="s">
        <v>25</v>
      </c>
      <c r="D142" s="27" t="s">
        <v>105</v>
      </c>
      <c r="E142" s="23" t="s">
        <v>27</v>
      </c>
      <c r="F142" s="28" t="s">
        <v>67</v>
      </c>
      <c r="G142" s="29" t="s">
        <v>258</v>
      </c>
      <c r="H142" s="25" t="s">
        <v>25</v>
      </c>
      <c r="I142" s="25" t="s">
        <v>25</v>
      </c>
      <c r="J142" s="25" t="s">
        <v>25</v>
      </c>
      <c r="K142" s="35">
        <f t="shared" si="15"/>
        <v>15.45</v>
      </c>
      <c r="L142" s="25">
        <f t="shared" si="16"/>
        <v>103.36</v>
      </c>
      <c r="M142" s="25" t="s">
        <v>25</v>
      </c>
      <c r="N142" s="25" t="s">
        <v>25</v>
      </c>
      <c r="O142" s="36">
        <v>15</v>
      </c>
      <c r="P142" s="25">
        <f t="shared" si="17"/>
        <v>100.35</v>
      </c>
      <c r="Q142" s="22" t="s">
        <v>30</v>
      </c>
      <c r="R142" s="38"/>
    </row>
    <row r="143" ht="44.4" spans="1:18">
      <c r="A143" s="15"/>
      <c r="B143" s="28" t="s">
        <v>114</v>
      </c>
      <c r="C143" s="28" t="s">
        <v>25</v>
      </c>
      <c r="D143" s="27" t="s">
        <v>117</v>
      </c>
      <c r="E143" s="23" t="s">
        <v>27</v>
      </c>
      <c r="F143" s="28" t="s">
        <v>116</v>
      </c>
      <c r="G143" s="29">
        <v>1.589</v>
      </c>
      <c r="H143" s="25" t="s">
        <v>25</v>
      </c>
      <c r="I143" s="25" t="s">
        <v>25</v>
      </c>
      <c r="J143" s="25" t="s">
        <v>25</v>
      </c>
      <c r="K143" s="35">
        <f t="shared" si="15"/>
        <v>5562</v>
      </c>
      <c r="L143" s="25">
        <f t="shared" si="16"/>
        <v>8838.02</v>
      </c>
      <c r="M143" s="25" t="s">
        <v>25</v>
      </c>
      <c r="N143" s="25" t="s">
        <v>25</v>
      </c>
      <c r="O143" s="36">
        <v>5400</v>
      </c>
      <c r="P143" s="25">
        <f t="shared" si="17"/>
        <v>8580.6</v>
      </c>
      <c r="Q143" s="22" t="s">
        <v>30</v>
      </c>
      <c r="R143" s="38"/>
    </row>
    <row r="144" ht="44.4" spans="1:18">
      <c r="A144" s="15"/>
      <c r="B144" s="28" t="s">
        <v>114</v>
      </c>
      <c r="C144" s="28" t="s">
        <v>25</v>
      </c>
      <c r="D144" s="27" t="s">
        <v>118</v>
      </c>
      <c r="E144" s="23" t="s">
        <v>27</v>
      </c>
      <c r="F144" s="28" t="s">
        <v>116</v>
      </c>
      <c r="G144" s="29">
        <v>2.027</v>
      </c>
      <c r="H144" s="25" t="s">
        <v>25</v>
      </c>
      <c r="I144" s="25" t="s">
        <v>25</v>
      </c>
      <c r="J144" s="25" t="s">
        <v>25</v>
      </c>
      <c r="K144" s="35">
        <f t="shared" si="15"/>
        <v>5562</v>
      </c>
      <c r="L144" s="25">
        <f t="shared" si="16"/>
        <v>11274.17</v>
      </c>
      <c r="M144" s="25" t="s">
        <v>25</v>
      </c>
      <c r="N144" s="25" t="s">
        <v>25</v>
      </c>
      <c r="O144" s="36">
        <v>5400</v>
      </c>
      <c r="P144" s="25">
        <f t="shared" si="17"/>
        <v>10945.8</v>
      </c>
      <c r="Q144" s="22" t="s">
        <v>30</v>
      </c>
      <c r="R144" s="38"/>
    </row>
    <row r="145" ht="44.4" spans="1:18">
      <c r="A145" s="15"/>
      <c r="B145" s="28" t="s">
        <v>114</v>
      </c>
      <c r="C145" s="28" t="s">
        <v>25</v>
      </c>
      <c r="D145" s="27" t="s">
        <v>119</v>
      </c>
      <c r="E145" s="23" t="s">
        <v>27</v>
      </c>
      <c r="F145" s="28" t="s">
        <v>116</v>
      </c>
      <c r="G145" s="29">
        <v>3.322</v>
      </c>
      <c r="H145" s="25" t="s">
        <v>25</v>
      </c>
      <c r="I145" s="25" t="s">
        <v>25</v>
      </c>
      <c r="J145" s="25" t="s">
        <v>25</v>
      </c>
      <c r="K145" s="35">
        <f t="shared" si="15"/>
        <v>5562</v>
      </c>
      <c r="L145" s="25">
        <f t="shared" si="16"/>
        <v>18476.96</v>
      </c>
      <c r="M145" s="25" t="s">
        <v>25</v>
      </c>
      <c r="N145" s="25" t="s">
        <v>25</v>
      </c>
      <c r="O145" s="36">
        <v>5400</v>
      </c>
      <c r="P145" s="25">
        <f t="shared" si="17"/>
        <v>17938.8</v>
      </c>
      <c r="Q145" s="22" t="s">
        <v>30</v>
      </c>
      <c r="R145" s="38"/>
    </row>
    <row r="146" ht="44.4" spans="1:18">
      <c r="A146" s="15"/>
      <c r="B146" s="28" t="s">
        <v>114</v>
      </c>
      <c r="C146" s="28" t="s">
        <v>25</v>
      </c>
      <c r="D146" s="27" t="s">
        <v>120</v>
      </c>
      <c r="E146" s="23" t="s">
        <v>27</v>
      </c>
      <c r="F146" s="28" t="s">
        <v>116</v>
      </c>
      <c r="G146" s="29">
        <v>4.515</v>
      </c>
      <c r="H146" s="25" t="s">
        <v>25</v>
      </c>
      <c r="I146" s="25" t="s">
        <v>25</v>
      </c>
      <c r="J146" s="25" t="s">
        <v>25</v>
      </c>
      <c r="K146" s="35">
        <f t="shared" si="15"/>
        <v>5562</v>
      </c>
      <c r="L146" s="25">
        <f t="shared" si="16"/>
        <v>25112.43</v>
      </c>
      <c r="M146" s="25" t="s">
        <v>25</v>
      </c>
      <c r="N146" s="25" t="s">
        <v>25</v>
      </c>
      <c r="O146" s="36">
        <v>5400</v>
      </c>
      <c r="P146" s="25">
        <f t="shared" si="17"/>
        <v>24381</v>
      </c>
      <c r="Q146" s="22" t="s">
        <v>30</v>
      </c>
      <c r="R146" s="38"/>
    </row>
    <row r="147" ht="44.4" spans="1:18">
      <c r="A147" s="15"/>
      <c r="B147" s="28" t="s">
        <v>114</v>
      </c>
      <c r="C147" s="28" t="s">
        <v>25</v>
      </c>
      <c r="D147" s="27" t="s">
        <v>121</v>
      </c>
      <c r="E147" s="23" t="s">
        <v>27</v>
      </c>
      <c r="F147" s="28" t="s">
        <v>116</v>
      </c>
      <c r="G147" s="29">
        <v>2.963</v>
      </c>
      <c r="H147" s="25" t="s">
        <v>25</v>
      </c>
      <c r="I147" s="25" t="s">
        <v>25</v>
      </c>
      <c r="J147" s="25" t="s">
        <v>25</v>
      </c>
      <c r="K147" s="35">
        <f t="shared" si="15"/>
        <v>5562</v>
      </c>
      <c r="L147" s="25">
        <f t="shared" si="16"/>
        <v>16480.21</v>
      </c>
      <c r="M147" s="25" t="s">
        <v>25</v>
      </c>
      <c r="N147" s="25" t="s">
        <v>25</v>
      </c>
      <c r="O147" s="36">
        <v>5400</v>
      </c>
      <c r="P147" s="25">
        <f t="shared" si="17"/>
        <v>16000.2</v>
      </c>
      <c r="Q147" s="22" t="s">
        <v>30</v>
      </c>
      <c r="R147" s="38"/>
    </row>
    <row r="148" ht="44.4" spans="1:18">
      <c r="A148" s="15"/>
      <c r="B148" s="28" t="s">
        <v>114</v>
      </c>
      <c r="C148" s="28" t="s">
        <v>25</v>
      </c>
      <c r="D148" s="27" t="s">
        <v>122</v>
      </c>
      <c r="E148" s="23" t="s">
        <v>27</v>
      </c>
      <c r="F148" s="28" t="s">
        <v>116</v>
      </c>
      <c r="G148" s="29">
        <v>5.202</v>
      </c>
      <c r="H148" s="25" t="s">
        <v>25</v>
      </c>
      <c r="I148" s="25" t="s">
        <v>25</v>
      </c>
      <c r="J148" s="25" t="s">
        <v>25</v>
      </c>
      <c r="K148" s="35">
        <f t="shared" si="15"/>
        <v>5562</v>
      </c>
      <c r="L148" s="25">
        <f t="shared" si="16"/>
        <v>28933.52</v>
      </c>
      <c r="M148" s="25" t="s">
        <v>25</v>
      </c>
      <c r="N148" s="25" t="s">
        <v>25</v>
      </c>
      <c r="O148" s="36">
        <v>5400</v>
      </c>
      <c r="P148" s="25">
        <f t="shared" si="17"/>
        <v>28090.8</v>
      </c>
      <c r="Q148" s="22" t="s">
        <v>30</v>
      </c>
      <c r="R148" s="38"/>
    </row>
    <row r="149" ht="44.4" spans="1:18">
      <c r="A149" s="15"/>
      <c r="B149" s="28" t="s">
        <v>114</v>
      </c>
      <c r="C149" s="28" t="s">
        <v>25</v>
      </c>
      <c r="D149" s="27" t="s">
        <v>259</v>
      </c>
      <c r="E149" s="23" t="s">
        <v>27</v>
      </c>
      <c r="F149" s="28" t="s">
        <v>116</v>
      </c>
      <c r="G149" s="29">
        <v>4.046</v>
      </c>
      <c r="H149" s="25" t="s">
        <v>25</v>
      </c>
      <c r="I149" s="25" t="s">
        <v>25</v>
      </c>
      <c r="J149" s="25" t="s">
        <v>25</v>
      </c>
      <c r="K149" s="35">
        <f t="shared" si="15"/>
        <v>5562</v>
      </c>
      <c r="L149" s="25">
        <f t="shared" si="16"/>
        <v>22503.85</v>
      </c>
      <c r="M149" s="25" t="s">
        <v>25</v>
      </c>
      <c r="N149" s="25" t="s">
        <v>25</v>
      </c>
      <c r="O149" s="36">
        <v>5400</v>
      </c>
      <c r="P149" s="25">
        <f t="shared" si="17"/>
        <v>21848.4</v>
      </c>
      <c r="Q149" s="22" t="s">
        <v>30</v>
      </c>
      <c r="R149" s="38"/>
    </row>
    <row r="150" ht="44.4" spans="1:18">
      <c r="A150" s="15"/>
      <c r="B150" s="28" t="s">
        <v>114</v>
      </c>
      <c r="C150" s="28" t="s">
        <v>25</v>
      </c>
      <c r="D150" s="27" t="s">
        <v>123</v>
      </c>
      <c r="E150" s="23" t="s">
        <v>27</v>
      </c>
      <c r="F150" s="28" t="s">
        <v>116</v>
      </c>
      <c r="G150" s="29">
        <v>2.058</v>
      </c>
      <c r="H150" s="25" t="s">
        <v>25</v>
      </c>
      <c r="I150" s="25" t="s">
        <v>25</v>
      </c>
      <c r="J150" s="25" t="s">
        <v>25</v>
      </c>
      <c r="K150" s="35">
        <f t="shared" si="15"/>
        <v>5562</v>
      </c>
      <c r="L150" s="25">
        <f t="shared" si="16"/>
        <v>11446.6</v>
      </c>
      <c r="M150" s="25" t="s">
        <v>25</v>
      </c>
      <c r="N150" s="25" t="s">
        <v>25</v>
      </c>
      <c r="O150" s="36">
        <v>5400</v>
      </c>
      <c r="P150" s="25">
        <f t="shared" si="17"/>
        <v>11113.2</v>
      </c>
      <c r="Q150" s="22" t="s">
        <v>30</v>
      </c>
      <c r="R150" s="38"/>
    </row>
    <row r="151" ht="33.3" spans="1:18">
      <c r="A151" s="15"/>
      <c r="B151" s="28" t="s">
        <v>124</v>
      </c>
      <c r="C151" s="28" t="s">
        <v>25</v>
      </c>
      <c r="D151" s="27" t="s">
        <v>125</v>
      </c>
      <c r="E151" s="23" t="s">
        <v>27</v>
      </c>
      <c r="F151" s="28" t="s">
        <v>116</v>
      </c>
      <c r="G151" s="29">
        <v>2.287</v>
      </c>
      <c r="H151" s="25" t="s">
        <v>25</v>
      </c>
      <c r="I151" s="25" t="s">
        <v>25</v>
      </c>
      <c r="J151" s="25" t="s">
        <v>25</v>
      </c>
      <c r="K151" s="35">
        <f t="shared" si="15"/>
        <v>5665</v>
      </c>
      <c r="L151" s="25">
        <f t="shared" si="16"/>
        <v>12955.86</v>
      </c>
      <c r="M151" s="25" t="s">
        <v>25</v>
      </c>
      <c r="N151" s="25" t="s">
        <v>25</v>
      </c>
      <c r="O151" s="36">
        <v>5500</v>
      </c>
      <c r="P151" s="25">
        <f t="shared" si="17"/>
        <v>12578.5</v>
      </c>
      <c r="Q151" s="22" t="s">
        <v>30</v>
      </c>
      <c r="R151" s="38"/>
    </row>
    <row r="152" ht="44.4" spans="1:18">
      <c r="A152" s="15"/>
      <c r="B152" s="28" t="s">
        <v>124</v>
      </c>
      <c r="C152" s="28" t="s">
        <v>25</v>
      </c>
      <c r="D152" s="27" t="s">
        <v>126</v>
      </c>
      <c r="E152" s="23" t="s">
        <v>27</v>
      </c>
      <c r="F152" s="28" t="s">
        <v>116</v>
      </c>
      <c r="G152" s="29">
        <v>3.954</v>
      </c>
      <c r="H152" s="25" t="s">
        <v>25</v>
      </c>
      <c r="I152" s="25" t="s">
        <v>25</v>
      </c>
      <c r="J152" s="25" t="s">
        <v>25</v>
      </c>
      <c r="K152" s="35">
        <f t="shared" si="15"/>
        <v>6283</v>
      </c>
      <c r="L152" s="25">
        <f t="shared" si="16"/>
        <v>24842.98</v>
      </c>
      <c r="M152" s="25" t="s">
        <v>25</v>
      </c>
      <c r="N152" s="25" t="s">
        <v>25</v>
      </c>
      <c r="O152" s="36">
        <v>6100</v>
      </c>
      <c r="P152" s="25">
        <f t="shared" si="17"/>
        <v>24119.4</v>
      </c>
      <c r="Q152" s="22" t="s">
        <v>30</v>
      </c>
      <c r="R152" s="38"/>
    </row>
    <row r="153" ht="44.4" spans="1:18">
      <c r="A153" s="15"/>
      <c r="B153" s="28" t="s">
        <v>124</v>
      </c>
      <c r="C153" s="28" t="s">
        <v>25</v>
      </c>
      <c r="D153" s="27" t="s">
        <v>165</v>
      </c>
      <c r="E153" s="23" t="s">
        <v>27</v>
      </c>
      <c r="F153" s="28" t="s">
        <v>116</v>
      </c>
      <c r="G153" s="29">
        <v>1.394</v>
      </c>
      <c r="H153" s="25" t="s">
        <v>25</v>
      </c>
      <c r="I153" s="25" t="s">
        <v>25</v>
      </c>
      <c r="J153" s="25" t="s">
        <v>25</v>
      </c>
      <c r="K153" s="35">
        <f t="shared" si="15"/>
        <v>5665</v>
      </c>
      <c r="L153" s="25">
        <f t="shared" si="16"/>
        <v>7897.01</v>
      </c>
      <c r="M153" s="25" t="s">
        <v>25</v>
      </c>
      <c r="N153" s="25" t="s">
        <v>25</v>
      </c>
      <c r="O153" s="36">
        <v>5500</v>
      </c>
      <c r="P153" s="25">
        <f t="shared" si="17"/>
        <v>7667</v>
      </c>
      <c r="Q153" s="22" t="s">
        <v>30</v>
      </c>
      <c r="R153" s="38"/>
    </row>
    <row r="154" ht="33.3" spans="1:18">
      <c r="A154" s="15"/>
      <c r="B154" s="28" t="s">
        <v>127</v>
      </c>
      <c r="C154" s="28" t="s">
        <v>25</v>
      </c>
      <c r="D154" s="27" t="s">
        <v>167</v>
      </c>
      <c r="E154" s="23" t="s">
        <v>27</v>
      </c>
      <c r="F154" s="28" t="s">
        <v>43</v>
      </c>
      <c r="G154" s="29">
        <v>120</v>
      </c>
      <c r="H154" s="25" t="s">
        <v>25</v>
      </c>
      <c r="I154" s="25" t="s">
        <v>25</v>
      </c>
      <c r="J154" s="25" t="s">
        <v>25</v>
      </c>
      <c r="K154" s="35">
        <f t="shared" si="15"/>
        <v>5.15</v>
      </c>
      <c r="L154" s="25">
        <f t="shared" si="16"/>
        <v>618</v>
      </c>
      <c r="M154" s="25" t="s">
        <v>25</v>
      </c>
      <c r="N154" s="25" t="s">
        <v>25</v>
      </c>
      <c r="O154" s="36">
        <v>5</v>
      </c>
      <c r="P154" s="25">
        <f t="shared" si="17"/>
        <v>600</v>
      </c>
      <c r="Q154" s="22" t="s">
        <v>30</v>
      </c>
      <c r="R154" s="38"/>
    </row>
    <row r="155" ht="33.3" spans="1:18">
      <c r="A155" s="15"/>
      <c r="B155" s="28" t="s">
        <v>127</v>
      </c>
      <c r="C155" s="28" t="s">
        <v>25</v>
      </c>
      <c r="D155" s="27" t="s">
        <v>128</v>
      </c>
      <c r="E155" s="23" t="s">
        <v>27</v>
      </c>
      <c r="F155" s="28" t="s">
        <v>43</v>
      </c>
      <c r="G155" s="29">
        <v>150</v>
      </c>
      <c r="H155" s="25" t="s">
        <v>25</v>
      </c>
      <c r="I155" s="25" t="s">
        <v>25</v>
      </c>
      <c r="J155" s="25" t="s">
        <v>25</v>
      </c>
      <c r="K155" s="35">
        <f t="shared" si="15"/>
        <v>6.18</v>
      </c>
      <c r="L155" s="25">
        <f t="shared" si="16"/>
        <v>927</v>
      </c>
      <c r="M155" s="25" t="s">
        <v>25</v>
      </c>
      <c r="N155" s="25" t="s">
        <v>25</v>
      </c>
      <c r="O155" s="36">
        <v>6</v>
      </c>
      <c r="P155" s="25">
        <f t="shared" si="17"/>
        <v>900</v>
      </c>
      <c r="Q155" s="22" t="s">
        <v>30</v>
      </c>
      <c r="R155" s="38"/>
    </row>
    <row r="156" ht="33.3" spans="1:18">
      <c r="A156" s="15"/>
      <c r="B156" s="28" t="s">
        <v>127</v>
      </c>
      <c r="C156" s="28" t="s">
        <v>25</v>
      </c>
      <c r="D156" s="27" t="s">
        <v>170</v>
      </c>
      <c r="E156" s="23" t="s">
        <v>27</v>
      </c>
      <c r="F156" s="28" t="s">
        <v>43</v>
      </c>
      <c r="G156" s="29">
        <v>91</v>
      </c>
      <c r="H156" s="25" t="s">
        <v>25</v>
      </c>
      <c r="I156" s="25" t="s">
        <v>25</v>
      </c>
      <c r="J156" s="25" t="s">
        <v>25</v>
      </c>
      <c r="K156" s="35">
        <f t="shared" si="15"/>
        <v>15.45</v>
      </c>
      <c r="L156" s="25">
        <f t="shared" si="16"/>
        <v>1405.95</v>
      </c>
      <c r="M156" s="25" t="s">
        <v>25</v>
      </c>
      <c r="N156" s="25" t="s">
        <v>25</v>
      </c>
      <c r="O156" s="36">
        <v>15</v>
      </c>
      <c r="P156" s="25">
        <f t="shared" si="17"/>
        <v>1365</v>
      </c>
      <c r="Q156" s="22" t="s">
        <v>30</v>
      </c>
      <c r="R156" s="38"/>
    </row>
    <row r="157" ht="55.5" spans="1:18">
      <c r="A157" s="15"/>
      <c r="B157" s="28" t="s">
        <v>104</v>
      </c>
      <c r="C157" s="28" t="s">
        <v>25</v>
      </c>
      <c r="D157" s="27" t="s">
        <v>130</v>
      </c>
      <c r="E157" s="23" t="s">
        <v>27</v>
      </c>
      <c r="F157" s="28" t="s">
        <v>67</v>
      </c>
      <c r="G157" s="29">
        <v>151.36</v>
      </c>
      <c r="H157" s="25" t="s">
        <v>25</v>
      </c>
      <c r="I157" s="25" t="s">
        <v>25</v>
      </c>
      <c r="J157" s="25" t="s">
        <v>25</v>
      </c>
      <c r="K157" s="35">
        <f t="shared" si="15"/>
        <v>63.86</v>
      </c>
      <c r="L157" s="25">
        <f t="shared" si="16"/>
        <v>9665.85</v>
      </c>
      <c r="M157" s="25" t="s">
        <v>25</v>
      </c>
      <c r="N157" s="25" t="s">
        <v>25</v>
      </c>
      <c r="O157" s="36">
        <v>62</v>
      </c>
      <c r="P157" s="25">
        <f t="shared" si="17"/>
        <v>9384.32</v>
      </c>
      <c r="Q157" s="22" t="s">
        <v>30</v>
      </c>
      <c r="R157" s="38"/>
    </row>
    <row r="158" ht="55.5" spans="1:18">
      <c r="A158" s="15"/>
      <c r="B158" s="28" t="s">
        <v>143</v>
      </c>
      <c r="C158" s="28" t="s">
        <v>25</v>
      </c>
      <c r="D158" s="27" t="s">
        <v>130</v>
      </c>
      <c r="E158" s="23" t="s">
        <v>27</v>
      </c>
      <c r="F158" s="28" t="s">
        <v>67</v>
      </c>
      <c r="G158" s="29" t="s">
        <v>260</v>
      </c>
      <c r="H158" s="25" t="s">
        <v>25</v>
      </c>
      <c r="I158" s="25" t="s">
        <v>25</v>
      </c>
      <c r="J158" s="25" t="s">
        <v>25</v>
      </c>
      <c r="K158" s="35">
        <f t="shared" si="15"/>
        <v>63.86</v>
      </c>
      <c r="L158" s="25">
        <f t="shared" si="16"/>
        <v>822.52</v>
      </c>
      <c r="M158" s="25" t="s">
        <v>25</v>
      </c>
      <c r="N158" s="25" t="s">
        <v>25</v>
      </c>
      <c r="O158" s="36">
        <v>62</v>
      </c>
      <c r="P158" s="25">
        <f t="shared" si="17"/>
        <v>798.56</v>
      </c>
      <c r="Q158" s="22" t="s">
        <v>30</v>
      </c>
      <c r="R158" s="38"/>
    </row>
    <row r="159" ht="55.5" spans="1:18">
      <c r="A159" s="15"/>
      <c r="B159" s="28" t="s">
        <v>109</v>
      </c>
      <c r="C159" s="28" t="s">
        <v>25</v>
      </c>
      <c r="D159" s="27" t="s">
        <v>130</v>
      </c>
      <c r="E159" s="23" t="s">
        <v>27</v>
      </c>
      <c r="F159" s="28" t="s">
        <v>67</v>
      </c>
      <c r="G159" s="29">
        <v>48.14</v>
      </c>
      <c r="H159" s="25" t="s">
        <v>25</v>
      </c>
      <c r="I159" s="25" t="s">
        <v>25</v>
      </c>
      <c r="J159" s="25" t="s">
        <v>25</v>
      </c>
      <c r="K159" s="35">
        <f t="shared" si="15"/>
        <v>63.86</v>
      </c>
      <c r="L159" s="25">
        <f t="shared" si="16"/>
        <v>3074.22</v>
      </c>
      <c r="M159" s="25" t="s">
        <v>25</v>
      </c>
      <c r="N159" s="25" t="s">
        <v>25</v>
      </c>
      <c r="O159" s="36">
        <v>62</v>
      </c>
      <c r="P159" s="25">
        <f t="shared" si="17"/>
        <v>2984.68</v>
      </c>
      <c r="Q159" s="22" t="s">
        <v>30</v>
      </c>
      <c r="R159" s="38"/>
    </row>
    <row r="160" ht="55.5" spans="1:18">
      <c r="A160" s="15"/>
      <c r="B160" s="28" t="s">
        <v>110</v>
      </c>
      <c r="C160" s="28" t="s">
        <v>25</v>
      </c>
      <c r="D160" s="27" t="s">
        <v>130</v>
      </c>
      <c r="E160" s="23" t="s">
        <v>27</v>
      </c>
      <c r="F160" s="28" t="s">
        <v>67</v>
      </c>
      <c r="G160" s="29">
        <v>29.53</v>
      </c>
      <c r="H160" s="25" t="s">
        <v>25</v>
      </c>
      <c r="I160" s="25" t="s">
        <v>25</v>
      </c>
      <c r="J160" s="25" t="s">
        <v>25</v>
      </c>
      <c r="K160" s="35">
        <f t="shared" si="15"/>
        <v>63.86</v>
      </c>
      <c r="L160" s="25">
        <f t="shared" si="16"/>
        <v>1885.79</v>
      </c>
      <c r="M160" s="25" t="s">
        <v>25</v>
      </c>
      <c r="N160" s="25" t="s">
        <v>25</v>
      </c>
      <c r="O160" s="36">
        <v>62</v>
      </c>
      <c r="P160" s="25">
        <f t="shared" si="17"/>
        <v>1830.86</v>
      </c>
      <c r="Q160" s="22" t="s">
        <v>30</v>
      </c>
      <c r="R160" s="38"/>
    </row>
    <row r="161" ht="66.6" spans="1:18">
      <c r="A161" s="15"/>
      <c r="B161" s="28" t="s">
        <v>110</v>
      </c>
      <c r="C161" s="28" t="s">
        <v>25</v>
      </c>
      <c r="D161" s="27" t="s">
        <v>261</v>
      </c>
      <c r="E161" s="23" t="s">
        <v>27</v>
      </c>
      <c r="F161" s="28" t="s">
        <v>67</v>
      </c>
      <c r="G161" s="39">
        <v>158.06</v>
      </c>
      <c r="H161" s="25" t="s">
        <v>25</v>
      </c>
      <c r="I161" s="25" t="s">
        <v>25</v>
      </c>
      <c r="J161" s="25" t="s">
        <v>25</v>
      </c>
      <c r="K161" s="35">
        <f t="shared" si="15"/>
        <v>63.86</v>
      </c>
      <c r="L161" s="25">
        <f t="shared" si="16"/>
        <v>10093.71</v>
      </c>
      <c r="M161" s="25" t="s">
        <v>25</v>
      </c>
      <c r="N161" s="25" t="s">
        <v>25</v>
      </c>
      <c r="O161" s="36">
        <v>62</v>
      </c>
      <c r="P161" s="25">
        <f t="shared" si="17"/>
        <v>9799.72</v>
      </c>
      <c r="Q161" s="22" t="s">
        <v>30</v>
      </c>
      <c r="R161" s="38"/>
    </row>
    <row r="162" ht="55.5" spans="1:18">
      <c r="A162" s="15"/>
      <c r="B162" s="28" t="s">
        <v>254</v>
      </c>
      <c r="C162" s="28" t="s">
        <v>25</v>
      </c>
      <c r="D162" s="27" t="s">
        <v>262</v>
      </c>
      <c r="E162" s="23" t="s">
        <v>27</v>
      </c>
      <c r="F162" s="28" t="s">
        <v>67</v>
      </c>
      <c r="G162" s="39">
        <v>61.34</v>
      </c>
      <c r="H162" s="25" t="s">
        <v>25</v>
      </c>
      <c r="I162" s="25" t="s">
        <v>25</v>
      </c>
      <c r="J162" s="25" t="s">
        <v>25</v>
      </c>
      <c r="K162" s="35">
        <f t="shared" si="15"/>
        <v>63.86</v>
      </c>
      <c r="L162" s="25">
        <f t="shared" si="16"/>
        <v>3917.17</v>
      </c>
      <c r="M162" s="25" t="s">
        <v>25</v>
      </c>
      <c r="N162" s="25" t="s">
        <v>25</v>
      </c>
      <c r="O162" s="36">
        <v>62</v>
      </c>
      <c r="P162" s="25">
        <f t="shared" si="17"/>
        <v>3803.08</v>
      </c>
      <c r="Q162" s="22" t="s">
        <v>30</v>
      </c>
      <c r="R162" s="38"/>
    </row>
    <row r="163" ht="55.5" spans="1:18">
      <c r="A163" s="15"/>
      <c r="B163" s="28" t="s">
        <v>148</v>
      </c>
      <c r="C163" s="28" t="s">
        <v>25</v>
      </c>
      <c r="D163" s="27" t="s">
        <v>130</v>
      </c>
      <c r="E163" s="23" t="s">
        <v>27</v>
      </c>
      <c r="F163" s="28" t="s">
        <v>67</v>
      </c>
      <c r="G163" s="39">
        <v>14.63</v>
      </c>
      <c r="H163" s="25" t="s">
        <v>25</v>
      </c>
      <c r="I163" s="25" t="s">
        <v>25</v>
      </c>
      <c r="J163" s="25" t="s">
        <v>25</v>
      </c>
      <c r="K163" s="35">
        <f t="shared" si="15"/>
        <v>63.86</v>
      </c>
      <c r="L163" s="25">
        <f t="shared" si="16"/>
        <v>934.27</v>
      </c>
      <c r="M163" s="25" t="s">
        <v>25</v>
      </c>
      <c r="N163" s="25" t="s">
        <v>25</v>
      </c>
      <c r="O163" s="36">
        <v>62</v>
      </c>
      <c r="P163" s="25">
        <f t="shared" si="17"/>
        <v>907.06</v>
      </c>
      <c r="Q163" s="22" t="s">
        <v>30</v>
      </c>
      <c r="R163" s="38"/>
    </row>
    <row r="164" ht="55.5" spans="1:18">
      <c r="A164" s="15"/>
      <c r="B164" s="28" t="s">
        <v>111</v>
      </c>
      <c r="C164" s="28" t="s">
        <v>25</v>
      </c>
      <c r="D164" s="27" t="s">
        <v>130</v>
      </c>
      <c r="E164" s="23" t="s">
        <v>27</v>
      </c>
      <c r="F164" s="28" t="s">
        <v>67</v>
      </c>
      <c r="G164" s="39">
        <v>533.39</v>
      </c>
      <c r="H164" s="25" t="s">
        <v>25</v>
      </c>
      <c r="I164" s="25" t="s">
        <v>25</v>
      </c>
      <c r="J164" s="25" t="s">
        <v>25</v>
      </c>
      <c r="K164" s="35">
        <f t="shared" si="15"/>
        <v>63.86</v>
      </c>
      <c r="L164" s="25">
        <f t="shared" si="16"/>
        <v>34062.29</v>
      </c>
      <c r="M164" s="25" t="s">
        <v>25</v>
      </c>
      <c r="N164" s="25" t="s">
        <v>25</v>
      </c>
      <c r="O164" s="36">
        <v>62</v>
      </c>
      <c r="P164" s="25">
        <f t="shared" si="17"/>
        <v>33070.18</v>
      </c>
      <c r="Q164" s="22" t="s">
        <v>30</v>
      </c>
      <c r="R164" s="38"/>
    </row>
    <row r="165" ht="66.6" spans="1:18">
      <c r="A165" s="15"/>
      <c r="B165" s="28" t="s">
        <v>111</v>
      </c>
      <c r="C165" s="28" t="s">
        <v>25</v>
      </c>
      <c r="D165" s="27" t="s">
        <v>261</v>
      </c>
      <c r="E165" s="23" t="s">
        <v>27</v>
      </c>
      <c r="F165" s="28" t="s">
        <v>67</v>
      </c>
      <c r="G165" s="39">
        <v>449.19</v>
      </c>
      <c r="H165" s="25" t="s">
        <v>25</v>
      </c>
      <c r="I165" s="25" t="s">
        <v>25</v>
      </c>
      <c r="J165" s="25" t="s">
        <v>25</v>
      </c>
      <c r="K165" s="35">
        <f t="shared" si="15"/>
        <v>63.86</v>
      </c>
      <c r="L165" s="25">
        <f t="shared" si="16"/>
        <v>28685.27</v>
      </c>
      <c r="M165" s="25" t="s">
        <v>25</v>
      </c>
      <c r="N165" s="25" t="s">
        <v>25</v>
      </c>
      <c r="O165" s="36">
        <v>62</v>
      </c>
      <c r="P165" s="25">
        <f t="shared" si="17"/>
        <v>27849.78</v>
      </c>
      <c r="Q165" s="22" t="s">
        <v>30</v>
      </c>
      <c r="R165" s="38"/>
    </row>
    <row r="166" ht="66.6" spans="1:18">
      <c r="A166" s="15"/>
      <c r="B166" s="28" t="s">
        <v>186</v>
      </c>
      <c r="C166" s="28" t="s">
        <v>25</v>
      </c>
      <c r="D166" s="27" t="s">
        <v>261</v>
      </c>
      <c r="E166" s="23" t="s">
        <v>27</v>
      </c>
      <c r="F166" s="28" t="s">
        <v>67</v>
      </c>
      <c r="G166" s="39">
        <v>414.17</v>
      </c>
      <c r="H166" s="25" t="s">
        <v>25</v>
      </c>
      <c r="I166" s="25" t="s">
        <v>25</v>
      </c>
      <c r="J166" s="25" t="s">
        <v>25</v>
      </c>
      <c r="K166" s="35">
        <f t="shared" si="15"/>
        <v>73.13</v>
      </c>
      <c r="L166" s="25">
        <f t="shared" si="16"/>
        <v>30288.25</v>
      </c>
      <c r="M166" s="25" t="s">
        <v>25</v>
      </c>
      <c r="N166" s="25" t="s">
        <v>25</v>
      </c>
      <c r="O166" s="36">
        <v>71</v>
      </c>
      <c r="P166" s="25">
        <f t="shared" si="17"/>
        <v>29406.07</v>
      </c>
      <c r="Q166" s="22" t="s">
        <v>30</v>
      </c>
      <c r="R166" s="38"/>
    </row>
    <row r="167" ht="66.6" spans="1:18">
      <c r="A167" s="15"/>
      <c r="B167" s="28" t="s">
        <v>188</v>
      </c>
      <c r="C167" s="28" t="s">
        <v>25</v>
      </c>
      <c r="D167" s="27" t="s">
        <v>261</v>
      </c>
      <c r="E167" s="23" t="s">
        <v>27</v>
      </c>
      <c r="F167" s="28" t="s">
        <v>67</v>
      </c>
      <c r="G167" s="39">
        <v>61.25</v>
      </c>
      <c r="H167" s="25" t="s">
        <v>25</v>
      </c>
      <c r="I167" s="25" t="s">
        <v>25</v>
      </c>
      <c r="J167" s="25" t="s">
        <v>25</v>
      </c>
      <c r="K167" s="35">
        <f t="shared" si="15"/>
        <v>73.13</v>
      </c>
      <c r="L167" s="25">
        <f t="shared" si="16"/>
        <v>4479.21</v>
      </c>
      <c r="M167" s="25" t="s">
        <v>25</v>
      </c>
      <c r="N167" s="25" t="s">
        <v>25</v>
      </c>
      <c r="O167" s="36">
        <v>71</v>
      </c>
      <c r="P167" s="25">
        <f t="shared" si="17"/>
        <v>4348.75</v>
      </c>
      <c r="Q167" s="22" t="s">
        <v>30</v>
      </c>
      <c r="R167" s="38"/>
    </row>
    <row r="168" ht="66.6" spans="1:18">
      <c r="A168" s="15"/>
      <c r="B168" s="28" t="s">
        <v>112</v>
      </c>
      <c r="C168" s="28" t="s">
        <v>25</v>
      </c>
      <c r="D168" s="27" t="s">
        <v>261</v>
      </c>
      <c r="E168" s="23" t="s">
        <v>27</v>
      </c>
      <c r="F168" s="28" t="s">
        <v>67</v>
      </c>
      <c r="G168" s="39">
        <v>323.3</v>
      </c>
      <c r="H168" s="25" t="s">
        <v>25</v>
      </c>
      <c r="I168" s="25" t="s">
        <v>25</v>
      </c>
      <c r="J168" s="25" t="s">
        <v>25</v>
      </c>
      <c r="K168" s="35">
        <f t="shared" si="15"/>
        <v>73.13</v>
      </c>
      <c r="L168" s="25">
        <f t="shared" si="16"/>
        <v>23642.93</v>
      </c>
      <c r="M168" s="25" t="s">
        <v>25</v>
      </c>
      <c r="N168" s="25" t="s">
        <v>25</v>
      </c>
      <c r="O168" s="36">
        <v>71</v>
      </c>
      <c r="P168" s="25">
        <f t="shared" si="17"/>
        <v>22954.3</v>
      </c>
      <c r="Q168" s="22" t="s">
        <v>30</v>
      </c>
      <c r="R168" s="38"/>
    </row>
    <row r="169" ht="55.5" spans="1:18">
      <c r="A169" s="15"/>
      <c r="B169" s="28" t="s">
        <v>113</v>
      </c>
      <c r="C169" s="28" t="s">
        <v>25</v>
      </c>
      <c r="D169" s="27" t="s">
        <v>130</v>
      </c>
      <c r="E169" s="23" t="s">
        <v>27</v>
      </c>
      <c r="F169" s="28" t="s">
        <v>67</v>
      </c>
      <c r="G169" s="39">
        <v>29.33</v>
      </c>
      <c r="H169" s="25" t="s">
        <v>25</v>
      </c>
      <c r="I169" s="25" t="s">
        <v>25</v>
      </c>
      <c r="J169" s="25" t="s">
        <v>25</v>
      </c>
      <c r="K169" s="35">
        <f t="shared" si="15"/>
        <v>73.13</v>
      </c>
      <c r="L169" s="25">
        <f t="shared" si="16"/>
        <v>2144.9</v>
      </c>
      <c r="M169" s="25" t="s">
        <v>25</v>
      </c>
      <c r="N169" s="25" t="s">
        <v>25</v>
      </c>
      <c r="O169" s="36">
        <v>71</v>
      </c>
      <c r="P169" s="25">
        <f t="shared" si="17"/>
        <v>2082.43</v>
      </c>
      <c r="Q169" s="22" t="s">
        <v>30</v>
      </c>
      <c r="R169" s="38"/>
    </row>
    <row r="170" ht="55.5" spans="1:18">
      <c r="A170" s="15"/>
      <c r="B170" s="28" t="s">
        <v>263</v>
      </c>
      <c r="C170" s="28" t="s">
        <v>25</v>
      </c>
      <c r="D170" s="27" t="s">
        <v>130</v>
      </c>
      <c r="E170" s="23" t="s">
        <v>27</v>
      </c>
      <c r="F170" s="28" t="s">
        <v>67</v>
      </c>
      <c r="G170" s="39">
        <v>12.99</v>
      </c>
      <c r="H170" s="25" t="s">
        <v>25</v>
      </c>
      <c r="I170" s="25" t="s">
        <v>25</v>
      </c>
      <c r="J170" s="25" t="s">
        <v>25</v>
      </c>
      <c r="K170" s="35">
        <f t="shared" si="15"/>
        <v>133.9</v>
      </c>
      <c r="L170" s="25">
        <f t="shared" si="16"/>
        <v>1739.36</v>
      </c>
      <c r="M170" s="25" t="s">
        <v>25</v>
      </c>
      <c r="N170" s="25" t="s">
        <v>25</v>
      </c>
      <c r="O170" s="36">
        <v>130</v>
      </c>
      <c r="P170" s="25">
        <f t="shared" si="17"/>
        <v>1688.7</v>
      </c>
      <c r="Q170" s="22" t="s">
        <v>30</v>
      </c>
      <c r="R170" s="38"/>
    </row>
    <row r="171" ht="22.2" spans="1:18">
      <c r="A171" s="15"/>
      <c r="B171" s="28" t="s">
        <v>133</v>
      </c>
      <c r="C171" s="28" t="s">
        <v>25</v>
      </c>
      <c r="D171" s="27" t="s">
        <v>134</v>
      </c>
      <c r="E171" s="23" t="s">
        <v>135</v>
      </c>
      <c r="F171" s="28" t="s">
        <v>67</v>
      </c>
      <c r="G171" s="29">
        <v>130</v>
      </c>
      <c r="H171" s="25" t="s">
        <v>25</v>
      </c>
      <c r="I171" s="25" t="s">
        <v>25</v>
      </c>
      <c r="J171" s="25" t="s">
        <v>25</v>
      </c>
      <c r="K171" s="35">
        <f t="shared" si="15"/>
        <v>27.81</v>
      </c>
      <c r="L171" s="25">
        <f t="shared" si="16"/>
        <v>3615.3</v>
      </c>
      <c r="M171" s="25" t="s">
        <v>25</v>
      </c>
      <c r="N171" s="25" t="s">
        <v>25</v>
      </c>
      <c r="O171" s="36">
        <v>27</v>
      </c>
      <c r="P171" s="25">
        <f t="shared" si="17"/>
        <v>3510</v>
      </c>
      <c r="Q171" s="22" t="s">
        <v>30</v>
      </c>
      <c r="R171" s="38"/>
    </row>
    <row r="172" ht="22.2" spans="1:18">
      <c r="A172" s="15"/>
      <c r="B172" s="28" t="s">
        <v>205</v>
      </c>
      <c r="C172" s="28" t="s">
        <v>25</v>
      </c>
      <c r="D172" s="27" t="s">
        <v>206</v>
      </c>
      <c r="E172" s="23" t="s">
        <v>135</v>
      </c>
      <c r="F172" s="28" t="s">
        <v>138</v>
      </c>
      <c r="G172" s="29">
        <v>1</v>
      </c>
      <c r="H172" s="25" t="s">
        <v>25</v>
      </c>
      <c r="I172" s="25" t="s">
        <v>25</v>
      </c>
      <c r="J172" s="25" t="s">
        <v>25</v>
      </c>
      <c r="K172" s="35">
        <f t="shared" si="15"/>
        <v>4429</v>
      </c>
      <c r="L172" s="25">
        <f t="shared" si="16"/>
        <v>4429</v>
      </c>
      <c r="M172" s="25" t="s">
        <v>25</v>
      </c>
      <c r="N172" s="25" t="s">
        <v>25</v>
      </c>
      <c r="O172" s="36">
        <v>4300</v>
      </c>
      <c r="P172" s="25">
        <f t="shared" si="17"/>
        <v>4300</v>
      </c>
      <c r="Q172" s="22" t="s">
        <v>30</v>
      </c>
      <c r="R172" s="38"/>
    </row>
    <row r="173" ht="22.2" spans="1:18">
      <c r="A173" s="15"/>
      <c r="B173" s="28" t="s">
        <v>195</v>
      </c>
      <c r="C173" s="28" t="s">
        <v>25</v>
      </c>
      <c r="D173" s="27" t="s">
        <v>264</v>
      </c>
      <c r="E173" s="23" t="s">
        <v>135</v>
      </c>
      <c r="F173" s="28" t="s">
        <v>244</v>
      </c>
      <c r="G173" s="29">
        <v>1</v>
      </c>
      <c r="H173" s="25" t="s">
        <v>25</v>
      </c>
      <c r="I173" s="25" t="s">
        <v>25</v>
      </c>
      <c r="J173" s="25" t="s">
        <v>25</v>
      </c>
      <c r="K173" s="35">
        <f t="shared" si="15"/>
        <v>4521.7</v>
      </c>
      <c r="L173" s="25">
        <f t="shared" si="16"/>
        <v>4521.7</v>
      </c>
      <c r="M173" s="25" t="s">
        <v>25</v>
      </c>
      <c r="N173" s="25" t="s">
        <v>25</v>
      </c>
      <c r="O173" s="36">
        <v>4390</v>
      </c>
      <c r="P173" s="25">
        <f t="shared" si="17"/>
        <v>4390</v>
      </c>
      <c r="Q173" s="22" t="s">
        <v>30</v>
      </c>
      <c r="R173" s="38"/>
    </row>
    <row r="174" ht="22.2" spans="1:18">
      <c r="A174" s="15"/>
      <c r="B174" s="28" t="s">
        <v>207</v>
      </c>
      <c r="C174" s="28" t="s">
        <v>25</v>
      </c>
      <c r="D174" s="27" t="s">
        <v>208</v>
      </c>
      <c r="E174" s="23" t="s">
        <v>135</v>
      </c>
      <c r="F174" s="28" t="s">
        <v>67</v>
      </c>
      <c r="G174" s="29" t="s">
        <v>265</v>
      </c>
      <c r="H174" s="25" t="s">
        <v>25</v>
      </c>
      <c r="I174" s="25" t="s">
        <v>25</v>
      </c>
      <c r="J174" s="25" t="s">
        <v>25</v>
      </c>
      <c r="K174" s="35">
        <f t="shared" si="15"/>
        <v>17.51</v>
      </c>
      <c r="L174" s="25">
        <f t="shared" si="16"/>
        <v>5291.52</v>
      </c>
      <c r="M174" s="25" t="s">
        <v>25</v>
      </c>
      <c r="N174" s="25" t="s">
        <v>25</v>
      </c>
      <c r="O174" s="36">
        <v>17</v>
      </c>
      <c r="P174" s="25">
        <f t="shared" si="17"/>
        <v>5137.4</v>
      </c>
      <c r="Q174" s="22" t="s">
        <v>30</v>
      </c>
      <c r="R174" s="38"/>
    </row>
    <row r="175" ht="22.2" spans="1:18">
      <c r="A175" s="15"/>
      <c r="B175" s="28" t="s">
        <v>207</v>
      </c>
      <c r="C175" s="28" t="s">
        <v>25</v>
      </c>
      <c r="D175" s="27" t="s">
        <v>266</v>
      </c>
      <c r="E175" s="23" t="s">
        <v>135</v>
      </c>
      <c r="F175" s="28" t="s">
        <v>67</v>
      </c>
      <c r="G175" s="29" t="s">
        <v>265</v>
      </c>
      <c r="H175" s="25" t="s">
        <v>25</v>
      </c>
      <c r="I175" s="25" t="s">
        <v>25</v>
      </c>
      <c r="J175" s="25" t="s">
        <v>25</v>
      </c>
      <c r="K175" s="35">
        <f t="shared" si="15"/>
        <v>1.55</v>
      </c>
      <c r="L175" s="25">
        <f t="shared" si="16"/>
        <v>468.41</v>
      </c>
      <c r="M175" s="25" t="s">
        <v>25</v>
      </c>
      <c r="N175" s="25" t="s">
        <v>25</v>
      </c>
      <c r="O175" s="36">
        <v>1.5</v>
      </c>
      <c r="P175" s="25">
        <f t="shared" si="17"/>
        <v>453.3</v>
      </c>
      <c r="Q175" s="22" t="s">
        <v>30</v>
      </c>
      <c r="R175" s="38"/>
    </row>
    <row r="176" ht="66.6" spans="1:18">
      <c r="A176" s="15"/>
      <c r="B176" s="28" t="s">
        <v>267</v>
      </c>
      <c r="C176" s="28" t="s">
        <v>25</v>
      </c>
      <c r="D176" s="27" t="s">
        <v>268</v>
      </c>
      <c r="E176" s="23" t="s">
        <v>135</v>
      </c>
      <c r="F176" s="28" t="s">
        <v>138</v>
      </c>
      <c r="G176" s="29">
        <v>1</v>
      </c>
      <c r="H176" s="25" t="s">
        <v>25</v>
      </c>
      <c r="I176" s="25" t="s">
        <v>25</v>
      </c>
      <c r="J176" s="25" t="s">
        <v>25</v>
      </c>
      <c r="K176" s="35">
        <f t="shared" si="15"/>
        <v>4738</v>
      </c>
      <c r="L176" s="25">
        <f t="shared" si="16"/>
        <v>4738</v>
      </c>
      <c r="M176" s="25" t="s">
        <v>25</v>
      </c>
      <c r="N176" s="25" t="s">
        <v>25</v>
      </c>
      <c r="O176" s="36">
        <v>4600</v>
      </c>
      <c r="P176" s="25">
        <f t="shared" si="17"/>
        <v>4600</v>
      </c>
      <c r="Q176" s="22" t="s">
        <v>30</v>
      </c>
      <c r="R176" s="38"/>
    </row>
    <row r="177" ht="33.3" spans="1:18">
      <c r="A177" s="15"/>
      <c r="B177" s="28" t="s">
        <v>269</v>
      </c>
      <c r="C177" s="28" t="s">
        <v>25</v>
      </c>
      <c r="D177" s="27" t="s">
        <v>270</v>
      </c>
      <c r="E177" s="23" t="s">
        <v>27</v>
      </c>
      <c r="F177" s="28" t="s">
        <v>138</v>
      </c>
      <c r="G177" s="29">
        <v>1</v>
      </c>
      <c r="H177" s="25" t="s">
        <v>25</v>
      </c>
      <c r="I177" s="25" t="s">
        <v>25</v>
      </c>
      <c r="J177" s="25" t="s">
        <v>25</v>
      </c>
      <c r="K177" s="35">
        <f t="shared" si="15"/>
        <v>7210</v>
      </c>
      <c r="L177" s="25">
        <f t="shared" si="16"/>
        <v>7210</v>
      </c>
      <c r="M177" s="25" t="s">
        <v>25</v>
      </c>
      <c r="N177" s="25" t="s">
        <v>25</v>
      </c>
      <c r="O177" s="36">
        <v>7000</v>
      </c>
      <c r="P177" s="25">
        <f t="shared" si="17"/>
        <v>7000</v>
      </c>
      <c r="Q177" s="22" t="s">
        <v>30</v>
      </c>
      <c r="R177" s="38"/>
    </row>
    <row r="178" ht="14.1" spans="1:18">
      <c r="A178" s="15">
        <v>8</v>
      </c>
      <c r="B178" s="41" t="s">
        <v>271</v>
      </c>
      <c r="C178" s="15"/>
      <c r="D178" s="17"/>
      <c r="E178" s="18"/>
      <c r="F178" s="19"/>
      <c r="G178" s="20"/>
      <c r="H178" s="25"/>
      <c r="I178" s="25"/>
      <c r="J178" s="25"/>
      <c r="K178" s="21"/>
      <c r="L178" s="21"/>
      <c r="M178" s="25"/>
      <c r="N178" s="25"/>
      <c r="O178" s="34"/>
      <c r="P178" s="25"/>
      <c r="Q178" s="25"/>
      <c r="R178" s="38"/>
    </row>
    <row r="179" ht="33.3" spans="1:18">
      <c r="A179" s="15"/>
      <c r="B179" s="22" t="s">
        <v>100</v>
      </c>
      <c r="C179" s="22" t="s">
        <v>25</v>
      </c>
      <c r="D179" s="23" t="s">
        <v>272</v>
      </c>
      <c r="E179" s="23" t="s">
        <v>27</v>
      </c>
      <c r="F179" s="22" t="s">
        <v>67</v>
      </c>
      <c r="G179" s="24" t="s">
        <v>273</v>
      </c>
      <c r="H179" s="25" t="s">
        <v>25</v>
      </c>
      <c r="I179" s="25" t="s">
        <v>25</v>
      </c>
      <c r="J179" s="25" t="s">
        <v>25</v>
      </c>
      <c r="K179" s="35">
        <f>ROUND(O179*1.04,2)</f>
        <v>0.83</v>
      </c>
      <c r="L179" s="25">
        <f>ROUND(G179*K179,2)</f>
        <v>50750.85</v>
      </c>
      <c r="M179" s="25" t="s">
        <v>25</v>
      </c>
      <c r="N179" s="25" t="s">
        <v>25</v>
      </c>
      <c r="O179" s="35">
        <v>0.8</v>
      </c>
      <c r="P179" s="25">
        <f>ROUND(O179*G179,2)</f>
        <v>48916.48</v>
      </c>
      <c r="Q179" s="22" t="s">
        <v>30</v>
      </c>
      <c r="R179" s="38"/>
    </row>
    <row r="180" ht="33.3" spans="1:18">
      <c r="A180" s="15"/>
      <c r="B180" s="22" t="s">
        <v>140</v>
      </c>
      <c r="C180" s="22" t="s">
        <v>25</v>
      </c>
      <c r="D180" s="23" t="s">
        <v>274</v>
      </c>
      <c r="E180" s="23" t="s">
        <v>27</v>
      </c>
      <c r="F180" s="22" t="s">
        <v>28</v>
      </c>
      <c r="G180" s="24" t="s">
        <v>275</v>
      </c>
      <c r="H180" s="25" t="s">
        <v>25</v>
      </c>
      <c r="I180" s="25" t="s">
        <v>25</v>
      </c>
      <c r="J180" s="25" t="s">
        <v>25</v>
      </c>
      <c r="K180" s="35">
        <f t="shared" ref="K180:K189" si="18">ROUND(O180*1.04,2)</f>
        <v>3.12</v>
      </c>
      <c r="L180" s="25">
        <f t="shared" ref="L180:L189" si="19">ROUND(G180*K180,2)</f>
        <v>2594.28</v>
      </c>
      <c r="M180" s="25" t="s">
        <v>25</v>
      </c>
      <c r="N180" s="25" t="s">
        <v>25</v>
      </c>
      <c r="O180" s="35">
        <v>3</v>
      </c>
      <c r="P180" s="25">
        <f t="shared" ref="P180:P189" si="20">ROUND(O180*G180,2)</f>
        <v>2494.5</v>
      </c>
      <c r="Q180" s="22" t="s">
        <v>30</v>
      </c>
      <c r="R180" s="38"/>
    </row>
    <row r="181" ht="33.3" spans="1:18">
      <c r="A181" s="15"/>
      <c r="B181" s="22" t="s">
        <v>34</v>
      </c>
      <c r="C181" s="22" t="s">
        <v>25</v>
      </c>
      <c r="D181" s="23" t="s">
        <v>276</v>
      </c>
      <c r="E181" s="23" t="s">
        <v>27</v>
      </c>
      <c r="F181" s="22" t="s">
        <v>28</v>
      </c>
      <c r="G181" s="24" t="s">
        <v>277</v>
      </c>
      <c r="H181" s="25" t="s">
        <v>25</v>
      </c>
      <c r="I181" s="25" t="s">
        <v>25</v>
      </c>
      <c r="J181" s="25" t="s">
        <v>25</v>
      </c>
      <c r="K181" s="35">
        <f t="shared" si="18"/>
        <v>10.4</v>
      </c>
      <c r="L181" s="25">
        <f t="shared" si="19"/>
        <v>740150.32</v>
      </c>
      <c r="M181" s="25" t="s">
        <v>25</v>
      </c>
      <c r="N181" s="25" t="s">
        <v>25</v>
      </c>
      <c r="O181" s="35">
        <v>10</v>
      </c>
      <c r="P181" s="25">
        <f t="shared" si="20"/>
        <v>711683</v>
      </c>
      <c r="Q181" s="22" t="s">
        <v>30</v>
      </c>
      <c r="R181" s="38"/>
    </row>
    <row r="182" ht="33.3" spans="1:18">
      <c r="A182" s="15"/>
      <c r="B182" s="22" t="s">
        <v>195</v>
      </c>
      <c r="C182" s="22" t="s">
        <v>25</v>
      </c>
      <c r="D182" s="23" t="s">
        <v>278</v>
      </c>
      <c r="E182" s="23" t="s">
        <v>27</v>
      </c>
      <c r="F182" s="22" t="s">
        <v>244</v>
      </c>
      <c r="G182" s="24" t="s">
        <v>279</v>
      </c>
      <c r="H182" s="25" t="s">
        <v>25</v>
      </c>
      <c r="I182" s="25" t="s">
        <v>25</v>
      </c>
      <c r="J182" s="25" t="s">
        <v>25</v>
      </c>
      <c r="K182" s="35">
        <f t="shared" si="18"/>
        <v>5100.16</v>
      </c>
      <c r="L182" s="25">
        <f t="shared" si="19"/>
        <v>20400.64</v>
      </c>
      <c r="M182" s="25" t="s">
        <v>25</v>
      </c>
      <c r="N182" s="25" t="s">
        <v>25</v>
      </c>
      <c r="O182" s="35">
        <v>4904</v>
      </c>
      <c r="P182" s="25">
        <f t="shared" si="20"/>
        <v>19616</v>
      </c>
      <c r="Q182" s="22" t="s">
        <v>30</v>
      </c>
      <c r="R182" s="38"/>
    </row>
    <row r="183" ht="66.6" spans="1:18">
      <c r="A183" s="15"/>
      <c r="B183" s="28" t="s">
        <v>280</v>
      </c>
      <c r="C183" s="22" t="s">
        <v>25</v>
      </c>
      <c r="D183" s="27" t="s">
        <v>281</v>
      </c>
      <c r="E183" s="23" t="s">
        <v>27</v>
      </c>
      <c r="F183" s="28" t="s">
        <v>67</v>
      </c>
      <c r="G183" s="29" t="s">
        <v>282</v>
      </c>
      <c r="H183" s="25" t="s">
        <v>25</v>
      </c>
      <c r="I183" s="25" t="s">
        <v>25</v>
      </c>
      <c r="J183" s="25" t="s">
        <v>25</v>
      </c>
      <c r="K183" s="35">
        <f t="shared" si="18"/>
        <v>166.4</v>
      </c>
      <c r="L183" s="25">
        <f t="shared" si="19"/>
        <v>866957.31</v>
      </c>
      <c r="M183" s="25" t="s">
        <v>25</v>
      </c>
      <c r="N183" s="25" t="s">
        <v>25</v>
      </c>
      <c r="O183" s="35">
        <v>160</v>
      </c>
      <c r="P183" s="25">
        <f t="shared" si="20"/>
        <v>833612.8</v>
      </c>
      <c r="Q183" s="22" t="s">
        <v>30</v>
      </c>
      <c r="R183" s="38"/>
    </row>
    <row r="184" ht="44.4" spans="1:18">
      <c r="A184" s="15"/>
      <c r="B184" s="28" t="s">
        <v>283</v>
      </c>
      <c r="C184" s="22" t="s">
        <v>25</v>
      </c>
      <c r="D184" s="27" t="s">
        <v>284</v>
      </c>
      <c r="E184" s="23" t="s">
        <v>27</v>
      </c>
      <c r="F184" s="28" t="s">
        <v>67</v>
      </c>
      <c r="G184" s="29" t="s">
        <v>285</v>
      </c>
      <c r="H184" s="25" t="s">
        <v>25</v>
      </c>
      <c r="I184" s="25" t="s">
        <v>25</v>
      </c>
      <c r="J184" s="25" t="s">
        <v>25</v>
      </c>
      <c r="K184" s="35">
        <f t="shared" si="18"/>
        <v>23.09</v>
      </c>
      <c r="L184" s="25">
        <f t="shared" si="19"/>
        <v>17907.91</v>
      </c>
      <c r="M184" s="25" t="s">
        <v>25</v>
      </c>
      <c r="N184" s="25" t="s">
        <v>25</v>
      </c>
      <c r="O184" s="35">
        <v>22.2</v>
      </c>
      <c r="P184" s="25">
        <f t="shared" si="20"/>
        <v>17217.65</v>
      </c>
      <c r="Q184" s="22" t="s">
        <v>30</v>
      </c>
      <c r="R184" s="38"/>
    </row>
    <row r="185" ht="44.4" spans="1:18">
      <c r="A185" s="15"/>
      <c r="B185" s="28" t="s">
        <v>286</v>
      </c>
      <c r="C185" s="22" t="s">
        <v>25</v>
      </c>
      <c r="D185" s="27" t="s">
        <v>284</v>
      </c>
      <c r="E185" s="23" t="s">
        <v>27</v>
      </c>
      <c r="F185" s="28" t="s">
        <v>67</v>
      </c>
      <c r="G185" s="29" t="s">
        <v>287</v>
      </c>
      <c r="H185" s="25" t="s">
        <v>25</v>
      </c>
      <c r="I185" s="25" t="s">
        <v>25</v>
      </c>
      <c r="J185" s="25" t="s">
        <v>25</v>
      </c>
      <c r="K185" s="35">
        <f t="shared" si="18"/>
        <v>23.09</v>
      </c>
      <c r="L185" s="25">
        <f t="shared" si="19"/>
        <v>2635.95</v>
      </c>
      <c r="M185" s="25" t="s">
        <v>25</v>
      </c>
      <c r="N185" s="25" t="s">
        <v>25</v>
      </c>
      <c r="O185" s="36">
        <v>22.2</v>
      </c>
      <c r="P185" s="25">
        <f t="shared" si="20"/>
        <v>2534.35</v>
      </c>
      <c r="Q185" s="22" t="s">
        <v>30</v>
      </c>
      <c r="R185" s="38"/>
    </row>
    <row r="186" ht="55.5" spans="1:18">
      <c r="A186" s="15"/>
      <c r="B186" s="28" t="s">
        <v>288</v>
      </c>
      <c r="C186" s="22" t="s">
        <v>25</v>
      </c>
      <c r="D186" s="27" t="s">
        <v>289</v>
      </c>
      <c r="E186" s="23" t="s">
        <v>27</v>
      </c>
      <c r="F186" s="28" t="s">
        <v>39</v>
      </c>
      <c r="G186" s="29" t="s">
        <v>290</v>
      </c>
      <c r="H186" s="25" t="s">
        <v>25</v>
      </c>
      <c r="I186" s="25" t="s">
        <v>25</v>
      </c>
      <c r="J186" s="25" t="s">
        <v>25</v>
      </c>
      <c r="K186" s="35">
        <f t="shared" si="18"/>
        <v>62.4</v>
      </c>
      <c r="L186" s="25">
        <f t="shared" si="19"/>
        <v>28496.21</v>
      </c>
      <c r="M186" s="25" t="s">
        <v>25</v>
      </c>
      <c r="N186" s="25" t="s">
        <v>25</v>
      </c>
      <c r="O186" s="36">
        <v>60</v>
      </c>
      <c r="P186" s="25">
        <f t="shared" si="20"/>
        <v>27400.2</v>
      </c>
      <c r="Q186" s="25" t="s">
        <v>106</v>
      </c>
      <c r="R186" s="38"/>
    </row>
    <row r="187" ht="33.3" spans="1:18">
      <c r="A187" s="15"/>
      <c r="B187" s="28" t="s">
        <v>291</v>
      </c>
      <c r="C187" s="22" t="s">
        <v>25</v>
      </c>
      <c r="D187" s="27" t="s">
        <v>292</v>
      </c>
      <c r="E187" s="23" t="s">
        <v>27</v>
      </c>
      <c r="F187" s="28" t="s">
        <v>67</v>
      </c>
      <c r="G187" s="29" t="s">
        <v>293</v>
      </c>
      <c r="H187" s="25" t="s">
        <v>25</v>
      </c>
      <c r="I187" s="25" t="s">
        <v>25</v>
      </c>
      <c r="J187" s="25" t="s">
        <v>25</v>
      </c>
      <c r="K187" s="35">
        <f t="shared" si="18"/>
        <v>83.2</v>
      </c>
      <c r="L187" s="25">
        <f t="shared" si="19"/>
        <v>43056</v>
      </c>
      <c r="M187" s="25" t="s">
        <v>25</v>
      </c>
      <c r="N187" s="25" t="s">
        <v>25</v>
      </c>
      <c r="O187" s="36">
        <v>80</v>
      </c>
      <c r="P187" s="25">
        <f t="shared" si="20"/>
        <v>41400</v>
      </c>
      <c r="Q187" s="22" t="s">
        <v>30</v>
      </c>
      <c r="R187" s="38"/>
    </row>
    <row r="188" ht="99.9" spans="1:18">
      <c r="A188" s="15"/>
      <c r="B188" s="28" t="s">
        <v>294</v>
      </c>
      <c r="C188" s="22" t="s">
        <v>25</v>
      </c>
      <c r="D188" s="27" t="s">
        <v>295</v>
      </c>
      <c r="E188" s="23" t="s">
        <v>27</v>
      </c>
      <c r="F188" s="28" t="s">
        <v>43</v>
      </c>
      <c r="G188" s="29" t="s">
        <v>197</v>
      </c>
      <c r="H188" s="25" t="s">
        <v>25</v>
      </c>
      <c r="I188" s="25" t="s">
        <v>25</v>
      </c>
      <c r="J188" s="25" t="s">
        <v>25</v>
      </c>
      <c r="K188" s="35">
        <f t="shared" si="18"/>
        <v>5512</v>
      </c>
      <c r="L188" s="25">
        <f t="shared" si="19"/>
        <v>5512</v>
      </c>
      <c r="M188" s="25" t="s">
        <v>25</v>
      </c>
      <c r="N188" s="25" t="s">
        <v>25</v>
      </c>
      <c r="O188" s="36">
        <v>5300</v>
      </c>
      <c r="P188" s="25">
        <f t="shared" si="20"/>
        <v>5300</v>
      </c>
      <c r="Q188" s="22" t="s">
        <v>30</v>
      </c>
      <c r="R188" s="38"/>
    </row>
    <row r="189" ht="77.7" spans="1:18">
      <c r="A189" s="15"/>
      <c r="B189" s="28" t="s">
        <v>296</v>
      </c>
      <c r="C189" s="22" t="s">
        <v>25</v>
      </c>
      <c r="D189" s="27" t="s">
        <v>297</v>
      </c>
      <c r="E189" s="23" t="s">
        <v>27</v>
      </c>
      <c r="F189" s="28" t="s">
        <v>39</v>
      </c>
      <c r="G189" s="29" t="s">
        <v>298</v>
      </c>
      <c r="H189" s="25" t="s">
        <v>25</v>
      </c>
      <c r="I189" s="25" t="s">
        <v>25</v>
      </c>
      <c r="J189" s="25" t="s">
        <v>25</v>
      </c>
      <c r="K189" s="35">
        <f t="shared" si="18"/>
        <v>364</v>
      </c>
      <c r="L189" s="25">
        <f t="shared" si="19"/>
        <v>5241.6</v>
      </c>
      <c r="M189" s="25" t="s">
        <v>25</v>
      </c>
      <c r="N189" s="25" t="s">
        <v>25</v>
      </c>
      <c r="O189" s="36">
        <v>350</v>
      </c>
      <c r="P189" s="25">
        <f t="shared" si="20"/>
        <v>5040</v>
      </c>
      <c r="Q189" s="22" t="s">
        <v>30</v>
      </c>
      <c r="R189" s="38"/>
    </row>
    <row r="190" ht="14.1" spans="1:18">
      <c r="A190" s="15"/>
      <c r="B190" s="42"/>
      <c r="C190" s="15"/>
      <c r="D190" s="17"/>
      <c r="E190" s="18"/>
      <c r="F190" s="19"/>
      <c r="G190" s="20"/>
      <c r="H190" s="25"/>
      <c r="I190" s="25"/>
      <c r="J190" s="25"/>
      <c r="K190" s="21"/>
      <c r="L190" s="21"/>
      <c r="M190" s="25"/>
      <c r="N190" s="25"/>
      <c r="O190" s="34"/>
      <c r="P190" s="25"/>
      <c r="Q190" s="25"/>
      <c r="R190" s="38"/>
    </row>
    <row r="191" ht="25.2" customHeight="1" spans="1:18">
      <c r="A191" s="43" t="s">
        <v>21</v>
      </c>
      <c r="B191" s="44"/>
      <c r="C191" s="44"/>
      <c r="D191" s="44"/>
      <c r="E191" s="45"/>
      <c r="F191" s="46" t="s">
        <v>299</v>
      </c>
      <c r="G191" s="25" t="s">
        <v>25</v>
      </c>
      <c r="H191" s="25" t="s">
        <v>25</v>
      </c>
      <c r="I191" s="25">
        <f>SUM(I7:I190)</f>
        <v>0</v>
      </c>
      <c r="J191" s="25" t="s">
        <v>25</v>
      </c>
      <c r="K191" s="25" t="s">
        <v>25</v>
      </c>
      <c r="L191" s="25">
        <f>SUM(L7:L190)</f>
        <v>6380418.82</v>
      </c>
      <c r="M191" s="25" t="s">
        <v>25</v>
      </c>
      <c r="N191" s="25" t="s">
        <v>25</v>
      </c>
      <c r="O191" s="25" t="s">
        <v>25</v>
      </c>
      <c r="P191" s="25">
        <f>SUM(P7:P190)</f>
        <v>6210779.18</v>
      </c>
      <c r="Q191" s="25" t="s">
        <v>25</v>
      </c>
      <c r="R191" s="38"/>
    </row>
    <row r="192" ht="25.2" customHeight="1" spans="1:18">
      <c r="A192" s="47" t="s">
        <v>300</v>
      </c>
      <c r="B192" s="48"/>
      <c r="C192" s="48"/>
      <c r="D192" s="48"/>
      <c r="E192" s="49"/>
      <c r="F192" s="46" t="s">
        <v>299</v>
      </c>
      <c r="G192" s="25" t="s">
        <v>25</v>
      </c>
      <c r="H192" s="25" t="s">
        <v>25</v>
      </c>
      <c r="I192" s="25">
        <f>H193-I191</f>
        <v>0</v>
      </c>
      <c r="J192" s="25" t="s">
        <v>25</v>
      </c>
      <c r="K192" s="25" t="s">
        <v>25</v>
      </c>
      <c r="L192" s="25">
        <f>K193-L191</f>
        <v>191412.56</v>
      </c>
      <c r="M192" s="25" t="s">
        <v>25</v>
      </c>
      <c r="N192" s="25" t="s">
        <v>25</v>
      </c>
      <c r="O192" s="25" t="s">
        <v>25</v>
      </c>
      <c r="P192" s="25">
        <f>O193-P191</f>
        <v>186323.379999999</v>
      </c>
      <c r="Q192" s="25" t="s">
        <v>25</v>
      </c>
      <c r="R192" s="38"/>
    </row>
    <row r="193" ht="25.35" customHeight="1" spans="1:18">
      <c r="A193" s="46" t="s">
        <v>301</v>
      </c>
      <c r="B193" s="46"/>
      <c r="C193" s="46"/>
      <c r="D193" s="46"/>
      <c r="E193" s="46"/>
      <c r="F193" s="46" t="s">
        <v>299</v>
      </c>
      <c r="G193" s="25" t="s">
        <v>25</v>
      </c>
      <c r="H193" s="25">
        <f>ROUND(I191*1.09,2)</f>
        <v>0</v>
      </c>
      <c r="I193" s="25"/>
      <c r="J193" s="25" t="s">
        <v>25</v>
      </c>
      <c r="K193" s="25">
        <f>ROUND(L191*1.03,2)</f>
        <v>6571831.38</v>
      </c>
      <c r="L193" s="25"/>
      <c r="M193" s="25" t="s">
        <v>25</v>
      </c>
      <c r="N193" s="25" t="s">
        <v>25</v>
      </c>
      <c r="O193" s="25">
        <f>ROUND(P191*1.03,2)</f>
        <v>6397102.56</v>
      </c>
      <c r="P193" s="25"/>
      <c r="Q193" s="25" t="s">
        <v>25</v>
      </c>
      <c r="R193" s="38"/>
    </row>
    <row r="194" ht="33" customHeight="1" spans="1:17">
      <c r="A194" s="50" t="s">
        <v>302</v>
      </c>
      <c r="B194" s="51"/>
      <c r="C194" s="51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1"/>
      <c r="P194" s="51"/>
      <c r="Q194" s="50"/>
    </row>
  </sheetData>
  <mergeCells count="28">
    <mergeCell ref="A1:B1"/>
    <mergeCell ref="D1:R1"/>
    <mergeCell ref="A2:Q2"/>
    <mergeCell ref="A3:G3"/>
    <mergeCell ref="H3:Q3"/>
    <mergeCell ref="H4:J4"/>
    <mergeCell ref="K4:L4"/>
    <mergeCell ref="M4:N4"/>
    <mergeCell ref="O4:P4"/>
    <mergeCell ref="H5:J5"/>
    <mergeCell ref="K5:L5"/>
    <mergeCell ref="M5:N5"/>
    <mergeCell ref="O5:P5"/>
    <mergeCell ref="A191:E191"/>
    <mergeCell ref="A192:E192"/>
    <mergeCell ref="A193:E193"/>
    <mergeCell ref="H193:I193"/>
    <mergeCell ref="K193:L193"/>
    <mergeCell ref="O193:P193"/>
    <mergeCell ref="A194:Q194"/>
    <mergeCell ref="A4:A6"/>
    <mergeCell ref="B4:B6"/>
    <mergeCell ref="C4:C6"/>
    <mergeCell ref="D4:D6"/>
    <mergeCell ref="E4:E6"/>
    <mergeCell ref="F4:F6"/>
    <mergeCell ref="G4:G6"/>
    <mergeCell ref="Q4:Q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土建工程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郭云</cp:lastModifiedBy>
  <dcterms:created xsi:type="dcterms:W3CDTF">2018-12-21T02:12:00Z</dcterms:created>
  <cp:lastPrinted>2020-04-10T08:00:00Z</cp:lastPrinted>
  <dcterms:modified xsi:type="dcterms:W3CDTF">2024-04-10T07:01:49Z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9A5881C93787476DA3F2AD790268F0CF_13</vt:lpwstr>
  </property>
</Properties>
</file>