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<sst xmlns="http://schemas.openxmlformats.org/spreadsheetml/2006/main" count="414" uniqueCount="142">
  <si>
    <t>太行一号黎城县浊漳河环线旅游公路(赵西线-程赵线等 7 条路段)项目绿化工程劳务分包限价清单</t>
  </si>
  <si>
    <t>项目名称：太行一号黎城县浊漳河环线旅游公路(赵西线-程赵线等 7 条路段)项目</t>
  </si>
  <si>
    <t>序号</t>
  </si>
  <si>
    <t>项目名称</t>
  </si>
  <si>
    <t>工作内容</t>
  </si>
  <si>
    <t>计量单位</t>
  </si>
  <si>
    <t>工程数量（暂定）</t>
  </si>
  <si>
    <t>集团指导价不含税</t>
  </si>
  <si>
    <t>单价（元）</t>
  </si>
  <si>
    <t>业主清单价含税</t>
  </si>
  <si>
    <t>不含增值税合价（元）</t>
  </si>
  <si>
    <t>含增值税合价（元）</t>
  </si>
  <si>
    <t>备注（甲供材或其他说明）</t>
  </si>
  <si>
    <t>不含增值税单价</t>
  </si>
  <si>
    <t>增值税(9%)</t>
  </si>
  <si>
    <t>合计</t>
  </si>
  <si>
    <t>铺设表土</t>
  </si>
  <si>
    <t>702-2</t>
  </si>
  <si>
    <t>铺设利用的表土</t>
  </si>
  <si>
    <t>/</t>
  </si>
  <si>
    <t>m3</t>
  </si>
  <si>
    <t>包工包料</t>
  </si>
  <si>
    <t>撒播草种和铺植草皮</t>
  </si>
  <si>
    <t>703-2</t>
  </si>
  <si>
    <t>撒播草种及花卉、灌木籽</t>
  </si>
  <si>
    <t>-a</t>
  </si>
  <si>
    <t>铺植草皮</t>
  </si>
  <si>
    <t>m2</t>
  </si>
  <si>
    <t>-b</t>
  </si>
  <si>
    <t>花卉组合</t>
  </si>
  <si>
    <t>种植乔木、灌木和攀缘植物</t>
  </si>
  <si>
    <t>704-1</t>
  </si>
  <si>
    <t>人工种植乔木</t>
  </si>
  <si>
    <t>金叶榆球（冠幅110-130cm）</t>
  </si>
  <si>
    <t>株</t>
  </si>
  <si>
    <t>国槐（胸径8-10cm）</t>
  </si>
  <si>
    <t>-c</t>
  </si>
  <si>
    <t>海棠果（地径4-5cm）</t>
  </si>
  <si>
    <t>-d</t>
  </si>
  <si>
    <t>樱花（地径5-6cm）</t>
  </si>
  <si>
    <t>-e</t>
  </si>
  <si>
    <t>金枝槐球（冠幅80-100cm）</t>
  </si>
  <si>
    <t>-f</t>
  </si>
  <si>
    <t>白皮松 （高200-250cm）</t>
  </si>
  <si>
    <t>-g</t>
  </si>
  <si>
    <t>山桃、山杏（地径5-6cm）</t>
  </si>
  <si>
    <t>-h</t>
  </si>
  <si>
    <t>美人梅（地径4-5cm）</t>
  </si>
  <si>
    <t>-i</t>
  </si>
  <si>
    <t>侧柏（高200-250cm）</t>
  </si>
  <si>
    <t>-j</t>
  </si>
  <si>
    <t>美人梅（地径5-7cm）</t>
  </si>
  <si>
    <t>-k</t>
  </si>
  <si>
    <t>特型油松</t>
  </si>
  <si>
    <t>-l</t>
  </si>
  <si>
    <t>金叶槐（胸径8-10cm）</t>
  </si>
  <si>
    <t>-m</t>
  </si>
  <si>
    <t>云杉（高200-250cm）</t>
  </si>
  <si>
    <t>-n</t>
  </si>
  <si>
    <t>盘槐（多年生冠）</t>
  </si>
  <si>
    <t>-o</t>
  </si>
  <si>
    <t>红叶榆叶梅（地径4-5cm）</t>
  </si>
  <si>
    <t>-p</t>
  </si>
  <si>
    <t>油松（高300-350cm）</t>
  </si>
  <si>
    <t>-q</t>
  </si>
  <si>
    <t>速生柳（胸径8-10cm）</t>
  </si>
  <si>
    <t>-r</t>
  </si>
  <si>
    <t>美人梅（地径8-10cm）</t>
  </si>
  <si>
    <t>-s</t>
  </si>
  <si>
    <t>高杆郁金香（冠幅70-100cm）</t>
  </si>
  <si>
    <t>-t</t>
  </si>
  <si>
    <t>柿树（地径5-6cm）</t>
  </si>
  <si>
    <t>-u</t>
  </si>
  <si>
    <t>红枫（地径4-5cm）</t>
  </si>
  <si>
    <t>-v</t>
  </si>
  <si>
    <t>满天红（地径4-5cm）</t>
  </si>
  <si>
    <t>-w</t>
  </si>
  <si>
    <t>竹子（多年生）</t>
  </si>
  <si>
    <t>-x</t>
  </si>
  <si>
    <t>望都桧（高280-300cm）</t>
  </si>
  <si>
    <t>-y</t>
  </si>
  <si>
    <t>玉兰（胸径5-6cm）</t>
  </si>
  <si>
    <t>-z</t>
  </si>
  <si>
    <t>嫁接特形金叶榆球（多年生）</t>
  </si>
  <si>
    <t>-aa</t>
  </si>
  <si>
    <t>腊梅（地径4-5cm）</t>
  </si>
  <si>
    <t>-ab</t>
  </si>
  <si>
    <t>水蜡球（冠幅70-100cm）</t>
  </si>
  <si>
    <t>704-2</t>
  </si>
  <si>
    <t>人工种植灌木</t>
  </si>
  <si>
    <t>虉草（多年生）</t>
  </si>
  <si>
    <t>白皮松球（冠径80-100cm）</t>
  </si>
  <si>
    <t>木槿（高180-200cm）</t>
  </si>
  <si>
    <t>连翘（多年生）</t>
  </si>
  <si>
    <t>红瑞木（高80-100cm）</t>
  </si>
  <si>
    <t>暴马丁香（高180-200cm）</t>
  </si>
  <si>
    <t>紫叶矮樱（多年生）</t>
  </si>
  <si>
    <t>卫矛球（冠径110-130cm）</t>
  </si>
  <si>
    <t>品种月季（多年生）</t>
  </si>
  <si>
    <t>藤蔓月季（多年生）</t>
  </si>
  <si>
    <t>金叶佛花甲（多年生）</t>
  </si>
  <si>
    <t>冬青黄杨（多年生）</t>
  </si>
  <si>
    <t>美人榆（多年生）</t>
  </si>
  <si>
    <t>金叶女贞球（冠幅110-130cm）</t>
  </si>
  <si>
    <t>品种玫瑰（多年生）</t>
  </si>
  <si>
    <t>榆叶梅球（冠幅110-130cm）</t>
  </si>
  <si>
    <t>卫矛（高50-60cm）</t>
  </si>
  <si>
    <t>长春花、孔雀花、鸡冠花、欧石竹等（多年生杯苗）</t>
  </si>
  <si>
    <t>紫穗槐</t>
  </si>
  <si>
    <t>望日莲（带土球）</t>
  </si>
  <si>
    <t>704-3</t>
  </si>
  <si>
    <t>造型石</t>
  </si>
  <si>
    <t>块</t>
  </si>
  <si>
    <t>704-4</t>
  </si>
  <si>
    <t>石头微景观造型</t>
  </si>
  <si>
    <t>处</t>
  </si>
  <si>
    <t>704-5</t>
  </si>
  <si>
    <t>M7.5浆砌片石护脚墙</t>
  </si>
  <si>
    <t>704-6</t>
  </si>
  <si>
    <t>无纺土工布</t>
  </si>
  <si>
    <t>704-7</t>
  </si>
  <si>
    <t>70cm宽游步道</t>
  </si>
  <si>
    <t>m</t>
  </si>
  <si>
    <t>704-8</t>
  </si>
  <si>
    <t>M7.5浆砌河卵石造型墙</t>
  </si>
  <si>
    <t>704-9</t>
  </si>
  <si>
    <t>8cm厚红石板铺面</t>
  </si>
  <si>
    <t>704-10</t>
  </si>
  <si>
    <t>M7.5浆砌块石</t>
  </si>
  <si>
    <t>704-11</t>
  </si>
  <si>
    <t>现浇C30混凝土排水渠</t>
  </si>
  <si>
    <t>704-12</t>
  </si>
  <si>
    <t>开挖土方（碎落台换填种植土）</t>
  </si>
  <si>
    <t>704-13</t>
  </si>
  <si>
    <t>M7.5浆砌片石防撞墙</t>
  </si>
  <si>
    <t>705-14</t>
  </si>
  <si>
    <t>蘑菇石贴面</t>
  </si>
  <si>
    <t>705-15</t>
  </si>
  <si>
    <t>20cmC25水泥混凝土垫层</t>
  </si>
  <si>
    <t>不含增值税造价</t>
  </si>
  <si>
    <t>增值税</t>
  </si>
  <si>
    <t>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</si>
</sst>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0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8"/>
      <color indexed="8"/>
      <name val="Arial Narrow"/>
      <family val="2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"/>
  <sheetViews>
    <sheetView tabSelected="1" workbookViewId="0">
      <selection activeCell="I73" sqref="I73"/>
    </sheetView>
  </sheetViews>
  <sheetFormatPr defaultColWidth="9" defaultRowHeight="13.5"/>
  <cols>
    <col min="1" max="1" width="12" customWidth="1"/>
    <col min="3" max="3" width="18" style="3" customWidth="1"/>
    <col min="5" max="5" width="9" style="3"/>
    <col min="9" max="9" width="9.625" style="3"/>
    <col min="11" max="12" width="9.625"/>
  </cols>
  <sheetData>
    <row r="1" s="1" customFormat="1" ht="3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1" customHeight="1" spans="1:13">
      <c r="A2" s="5" t="s">
        <v>1</v>
      </c>
      <c r="B2" s="5"/>
      <c r="C2" s="6"/>
      <c r="D2" s="5"/>
      <c r="E2" s="6"/>
      <c r="F2" s="5"/>
      <c r="G2" s="5"/>
      <c r="H2" s="5"/>
      <c r="I2" s="6"/>
      <c r="J2" s="5"/>
      <c r="K2" s="5"/>
      <c r="L2" s="5"/>
      <c r="M2" s="5"/>
    </row>
    <row r="3" s="1" customFormat="1" ht="28.5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/>
      <c r="I3" s="7"/>
      <c r="J3" s="8" t="s">
        <v>9</v>
      </c>
      <c r="K3" s="8" t="s">
        <v>10</v>
      </c>
      <c r="L3" s="8" t="s">
        <v>11</v>
      </c>
      <c r="M3" s="8" t="s">
        <v>12</v>
      </c>
    </row>
    <row r="4" s="1" customFormat="1" ht="27" spans="1:13">
      <c r="A4" s="7"/>
      <c r="B4" s="7"/>
      <c r="C4" s="7"/>
      <c r="D4" s="9"/>
      <c r="E4" s="9"/>
      <c r="F4" s="9"/>
      <c r="G4" s="7" t="s">
        <v>13</v>
      </c>
      <c r="H4" s="7" t="s">
        <v>14</v>
      </c>
      <c r="I4" s="7" t="s">
        <v>15</v>
      </c>
      <c r="J4" s="9"/>
      <c r="K4" s="9"/>
      <c r="L4" s="9"/>
      <c r="M4" s="9"/>
    </row>
    <row r="5" s="2" customFormat="1" ht="30" customHeight="1" spans="1:13">
      <c r="A5" s="10">
        <v>702</v>
      </c>
      <c r="B5" s="11" t="s">
        <v>16</v>
      </c>
      <c r="C5" s="10"/>
      <c r="D5" s="12"/>
      <c r="E5" s="13"/>
      <c r="F5" s="14"/>
      <c r="G5" s="12"/>
      <c r="H5" s="12"/>
      <c r="I5" s="12"/>
      <c r="J5" s="12"/>
      <c r="K5" s="12"/>
      <c r="L5" s="12"/>
      <c r="M5" s="12"/>
    </row>
    <row r="6" s="2" customFormat="1" ht="30" customHeight="1" spans="1:13">
      <c r="A6" s="10" t="s">
        <v>17</v>
      </c>
      <c r="B6" s="11" t="s">
        <v>18</v>
      </c>
      <c r="C6" s="10" t="s">
        <v>19</v>
      </c>
      <c r="D6" s="12" t="s">
        <v>20</v>
      </c>
      <c r="E6" s="15">
        <v>66639.3</v>
      </c>
      <c r="F6" s="16" t="s">
        <v>19</v>
      </c>
      <c r="G6" s="17">
        <f>I6/1.09</f>
        <v>17.4963302752294</v>
      </c>
      <c r="H6" s="17">
        <f>G6*0.09</f>
        <v>1.57466972477064</v>
      </c>
      <c r="I6" s="21">
        <v>19.071</v>
      </c>
      <c r="J6" s="17">
        <v>21.19</v>
      </c>
      <c r="K6" s="17">
        <f>E6*G6</f>
        <v>1165943.20211009</v>
      </c>
      <c r="L6" s="17">
        <f>E6*I6</f>
        <v>1270878.0903</v>
      </c>
      <c r="M6" s="17" t="s">
        <v>21</v>
      </c>
    </row>
    <row r="7" s="2" customFormat="1" ht="30" customHeight="1" spans="1:13">
      <c r="A7" s="10">
        <v>703</v>
      </c>
      <c r="B7" s="11" t="s">
        <v>22</v>
      </c>
      <c r="C7" s="10"/>
      <c r="D7" s="12"/>
      <c r="E7" s="18"/>
      <c r="F7" s="16"/>
      <c r="G7" s="17"/>
      <c r="H7" s="17"/>
      <c r="I7" s="21"/>
      <c r="J7" s="17"/>
      <c r="K7" s="17"/>
      <c r="L7" s="17"/>
      <c r="M7" s="17"/>
    </row>
    <row r="8" s="2" customFormat="1" ht="30" customHeight="1" spans="1:13">
      <c r="A8" s="10" t="s">
        <v>23</v>
      </c>
      <c r="B8" s="19" t="s">
        <v>24</v>
      </c>
      <c r="C8" s="10"/>
      <c r="D8" s="12"/>
      <c r="E8" s="15"/>
      <c r="F8" s="16"/>
      <c r="G8" s="17"/>
      <c r="H8" s="17"/>
      <c r="I8" s="21"/>
      <c r="J8" s="17"/>
      <c r="K8" s="17"/>
      <c r="L8" s="17"/>
      <c r="M8" s="17"/>
    </row>
    <row r="9" s="2" customFormat="1" ht="30" customHeight="1" spans="1:13">
      <c r="A9" s="10" t="s">
        <v>25</v>
      </c>
      <c r="B9" s="19" t="s">
        <v>26</v>
      </c>
      <c r="C9" s="10" t="s">
        <v>19</v>
      </c>
      <c r="D9" s="12" t="s">
        <v>27</v>
      </c>
      <c r="E9" s="15">
        <v>5000</v>
      </c>
      <c r="F9" s="16" t="s">
        <v>19</v>
      </c>
      <c r="G9" s="17">
        <f t="shared" ref="G7:G38" si="0">I9/1.09</f>
        <v>54.9247706422018</v>
      </c>
      <c r="H9" s="17">
        <f t="shared" ref="H7:H38" si="1">G9*0.09</f>
        <v>4.94322935779816</v>
      </c>
      <c r="I9" s="21">
        <v>59.868</v>
      </c>
      <c r="J9" s="17">
        <v>66.52</v>
      </c>
      <c r="K9" s="17">
        <f t="shared" ref="K7:K38" si="2">E9*G9</f>
        <v>274623.853211009</v>
      </c>
      <c r="L9" s="17">
        <f t="shared" ref="L7:L38" si="3">E9*I9</f>
        <v>299340</v>
      </c>
      <c r="M9" s="17" t="s">
        <v>21</v>
      </c>
    </row>
    <row r="10" s="2" customFormat="1" ht="30" customHeight="1" spans="1:13">
      <c r="A10" s="10" t="s">
        <v>28</v>
      </c>
      <c r="B10" s="19" t="s">
        <v>29</v>
      </c>
      <c r="C10" s="10" t="s">
        <v>19</v>
      </c>
      <c r="D10" s="12" t="s">
        <v>27</v>
      </c>
      <c r="E10" s="15">
        <v>117374</v>
      </c>
      <c r="F10" s="16" t="s">
        <v>19</v>
      </c>
      <c r="G10" s="17">
        <f t="shared" si="0"/>
        <v>64.5688073394495</v>
      </c>
      <c r="H10" s="17">
        <f t="shared" si="1"/>
        <v>5.81119266055046</v>
      </c>
      <c r="I10" s="21">
        <v>70.38</v>
      </c>
      <c r="J10" s="17">
        <v>78.2</v>
      </c>
      <c r="K10" s="17">
        <f t="shared" si="2"/>
        <v>7578699.19266055</v>
      </c>
      <c r="L10" s="17">
        <f t="shared" si="3"/>
        <v>8260782.12</v>
      </c>
      <c r="M10" s="17" t="s">
        <v>21</v>
      </c>
    </row>
    <row r="11" s="2" customFormat="1" ht="30" customHeight="1" spans="1:13">
      <c r="A11" s="10">
        <v>704</v>
      </c>
      <c r="B11" s="19" t="s">
        <v>30</v>
      </c>
      <c r="C11" s="10"/>
      <c r="D11" s="12"/>
      <c r="E11" s="18"/>
      <c r="F11" s="16"/>
      <c r="G11" s="17"/>
      <c r="H11" s="17"/>
      <c r="I11" s="21"/>
      <c r="J11" s="17"/>
      <c r="K11" s="17"/>
      <c r="L11" s="17"/>
      <c r="M11" s="17"/>
    </row>
    <row r="12" s="2" customFormat="1" ht="30" customHeight="1" spans="1:13">
      <c r="A12" s="10" t="s">
        <v>31</v>
      </c>
      <c r="B12" s="19" t="s">
        <v>32</v>
      </c>
      <c r="C12" s="10"/>
      <c r="D12" s="12"/>
      <c r="E12" s="18"/>
      <c r="F12" s="16"/>
      <c r="G12" s="17"/>
      <c r="H12" s="17"/>
      <c r="I12" s="21"/>
      <c r="J12" s="17"/>
      <c r="K12" s="17"/>
      <c r="L12" s="17"/>
      <c r="M12" s="17"/>
    </row>
    <row r="13" s="2" customFormat="1" ht="30" customHeight="1" spans="1:13">
      <c r="A13" s="10" t="s">
        <v>25</v>
      </c>
      <c r="B13" s="19" t="s">
        <v>33</v>
      </c>
      <c r="C13" s="10" t="s">
        <v>19</v>
      </c>
      <c r="D13" s="12" t="s">
        <v>34</v>
      </c>
      <c r="E13" s="15">
        <v>85</v>
      </c>
      <c r="F13" s="16" t="s">
        <v>19</v>
      </c>
      <c r="G13" s="17">
        <f t="shared" si="0"/>
        <v>148.656880733945</v>
      </c>
      <c r="H13" s="17">
        <f t="shared" si="1"/>
        <v>13.379119266055</v>
      </c>
      <c r="I13" s="21">
        <v>162.036</v>
      </c>
      <c r="J13" s="17">
        <v>180.04</v>
      </c>
      <c r="K13" s="17">
        <f t="shared" si="2"/>
        <v>12635.8348623853</v>
      </c>
      <c r="L13" s="17">
        <f t="shared" si="3"/>
        <v>13773.06</v>
      </c>
      <c r="M13" s="17" t="s">
        <v>21</v>
      </c>
    </row>
    <row r="14" s="2" customFormat="1" ht="30" customHeight="1" spans="1:13">
      <c r="A14" s="10" t="s">
        <v>28</v>
      </c>
      <c r="B14" s="19" t="s">
        <v>35</v>
      </c>
      <c r="C14" s="10" t="s">
        <v>19</v>
      </c>
      <c r="D14" s="12" t="s">
        <v>34</v>
      </c>
      <c r="E14" s="15">
        <v>73</v>
      </c>
      <c r="F14" s="16" t="s">
        <v>19</v>
      </c>
      <c r="G14" s="17">
        <f t="shared" si="0"/>
        <v>331.150458715596</v>
      </c>
      <c r="H14" s="17">
        <f t="shared" si="1"/>
        <v>29.8035412844037</v>
      </c>
      <c r="I14" s="21">
        <v>360.954</v>
      </c>
      <c r="J14" s="17">
        <v>401.06</v>
      </c>
      <c r="K14" s="17">
        <f t="shared" si="2"/>
        <v>24173.9834862385</v>
      </c>
      <c r="L14" s="17">
        <f t="shared" si="3"/>
        <v>26349.642</v>
      </c>
      <c r="M14" s="17" t="s">
        <v>21</v>
      </c>
    </row>
    <row r="15" s="2" customFormat="1" ht="30" customHeight="1" spans="1:13">
      <c r="A15" s="10" t="s">
        <v>36</v>
      </c>
      <c r="B15" s="19" t="s">
        <v>37</v>
      </c>
      <c r="C15" s="10" t="s">
        <v>19</v>
      </c>
      <c r="D15" s="12" t="s">
        <v>34</v>
      </c>
      <c r="E15" s="15">
        <v>540</v>
      </c>
      <c r="F15" s="16" t="s">
        <v>19</v>
      </c>
      <c r="G15" s="17">
        <f t="shared" si="0"/>
        <v>252.677064220183</v>
      </c>
      <c r="H15" s="17">
        <f t="shared" si="1"/>
        <v>22.7409357798165</v>
      </c>
      <c r="I15" s="21">
        <v>275.418</v>
      </c>
      <c r="J15" s="17">
        <v>306.02</v>
      </c>
      <c r="K15" s="17">
        <f t="shared" si="2"/>
        <v>136445.614678899</v>
      </c>
      <c r="L15" s="17">
        <f t="shared" si="3"/>
        <v>148725.72</v>
      </c>
      <c r="M15" s="17" t="s">
        <v>21</v>
      </c>
    </row>
    <row r="16" s="2" customFormat="1" ht="30" customHeight="1" spans="1:13">
      <c r="A16" s="10" t="s">
        <v>38</v>
      </c>
      <c r="B16" s="19" t="s">
        <v>39</v>
      </c>
      <c r="C16" s="10" t="s">
        <v>19</v>
      </c>
      <c r="D16" s="12" t="s">
        <v>34</v>
      </c>
      <c r="E16" s="15">
        <v>545</v>
      </c>
      <c r="F16" s="16" t="s">
        <v>19</v>
      </c>
      <c r="G16" s="17">
        <f t="shared" si="0"/>
        <v>157.788990825688</v>
      </c>
      <c r="H16" s="17">
        <f t="shared" si="1"/>
        <v>14.2010091743119</v>
      </c>
      <c r="I16" s="21">
        <v>171.99</v>
      </c>
      <c r="J16" s="17">
        <v>191.1</v>
      </c>
      <c r="K16" s="17">
        <f t="shared" si="2"/>
        <v>85995</v>
      </c>
      <c r="L16" s="17">
        <f t="shared" si="3"/>
        <v>93734.55</v>
      </c>
      <c r="M16" s="17" t="s">
        <v>21</v>
      </c>
    </row>
    <row r="17" s="2" customFormat="1" ht="30" customHeight="1" spans="1:13">
      <c r="A17" s="10" t="s">
        <v>40</v>
      </c>
      <c r="B17" s="19" t="s">
        <v>41</v>
      </c>
      <c r="C17" s="10" t="s">
        <v>19</v>
      </c>
      <c r="D17" s="12" t="s">
        <v>34</v>
      </c>
      <c r="E17" s="15">
        <v>689</v>
      </c>
      <c r="F17" s="16" t="s">
        <v>19</v>
      </c>
      <c r="G17" s="17">
        <f t="shared" si="0"/>
        <v>285.53119266055</v>
      </c>
      <c r="H17" s="17">
        <f t="shared" si="1"/>
        <v>25.6978073394495</v>
      </c>
      <c r="I17" s="21">
        <v>311.229</v>
      </c>
      <c r="J17" s="17">
        <v>345.81</v>
      </c>
      <c r="K17" s="17">
        <f t="shared" si="2"/>
        <v>196730.991743119</v>
      </c>
      <c r="L17" s="17">
        <f t="shared" si="3"/>
        <v>214436.781</v>
      </c>
      <c r="M17" s="17" t="s">
        <v>21</v>
      </c>
    </row>
    <row r="18" s="2" customFormat="1" ht="30" customHeight="1" spans="1:13">
      <c r="A18" s="10" t="s">
        <v>42</v>
      </c>
      <c r="B18" s="19" t="s">
        <v>43</v>
      </c>
      <c r="C18" s="10" t="s">
        <v>19</v>
      </c>
      <c r="D18" s="12" t="s">
        <v>34</v>
      </c>
      <c r="E18" s="15">
        <v>217</v>
      </c>
      <c r="F18" s="16" t="s">
        <v>19</v>
      </c>
      <c r="G18" s="17">
        <f t="shared" si="0"/>
        <v>544.656880733945</v>
      </c>
      <c r="H18" s="17">
        <f t="shared" si="1"/>
        <v>49.019119266055</v>
      </c>
      <c r="I18" s="21">
        <v>593.676</v>
      </c>
      <c r="J18" s="17">
        <v>659.64</v>
      </c>
      <c r="K18" s="17">
        <f t="shared" si="2"/>
        <v>118190.543119266</v>
      </c>
      <c r="L18" s="17">
        <f t="shared" si="3"/>
        <v>128827.692</v>
      </c>
      <c r="M18" s="17" t="s">
        <v>21</v>
      </c>
    </row>
    <row r="19" s="2" customFormat="1" ht="30" customHeight="1" spans="1:13">
      <c r="A19" s="10" t="s">
        <v>44</v>
      </c>
      <c r="B19" s="19" t="s">
        <v>45</v>
      </c>
      <c r="C19" s="10" t="s">
        <v>19</v>
      </c>
      <c r="D19" s="12" t="s">
        <v>34</v>
      </c>
      <c r="E19" s="15">
        <v>169</v>
      </c>
      <c r="F19" s="16" t="s">
        <v>19</v>
      </c>
      <c r="G19" s="17">
        <f t="shared" si="0"/>
        <v>106.687155963303</v>
      </c>
      <c r="H19" s="17">
        <f t="shared" si="1"/>
        <v>9.60184403669725</v>
      </c>
      <c r="I19" s="21">
        <v>116.289</v>
      </c>
      <c r="J19" s="17">
        <v>129.21</v>
      </c>
      <c r="K19" s="17">
        <f t="shared" si="2"/>
        <v>18030.1293577982</v>
      </c>
      <c r="L19" s="17">
        <f t="shared" si="3"/>
        <v>19652.841</v>
      </c>
      <c r="M19" s="17" t="s">
        <v>21</v>
      </c>
    </row>
    <row r="20" s="2" customFormat="1" ht="30" customHeight="1" spans="1:13">
      <c r="A20" s="10" t="s">
        <v>46</v>
      </c>
      <c r="B20" s="19" t="s">
        <v>47</v>
      </c>
      <c r="C20" s="10" t="s">
        <v>19</v>
      </c>
      <c r="D20" s="12" t="s">
        <v>34</v>
      </c>
      <c r="E20" s="15">
        <v>402</v>
      </c>
      <c r="F20" s="16" t="s">
        <v>19</v>
      </c>
      <c r="G20" s="17">
        <f t="shared" si="0"/>
        <v>176.036697247706</v>
      </c>
      <c r="H20" s="17">
        <f t="shared" si="1"/>
        <v>15.8433027522936</v>
      </c>
      <c r="I20" s="21">
        <v>191.88</v>
      </c>
      <c r="J20" s="17">
        <v>213.2</v>
      </c>
      <c r="K20" s="17">
        <f t="shared" si="2"/>
        <v>70766.752293578</v>
      </c>
      <c r="L20" s="17">
        <f t="shared" si="3"/>
        <v>77135.76</v>
      </c>
      <c r="M20" s="17" t="s">
        <v>21</v>
      </c>
    </row>
    <row r="21" s="2" customFormat="1" ht="30" customHeight="1" spans="1:13">
      <c r="A21" s="10" t="s">
        <v>48</v>
      </c>
      <c r="B21" s="19" t="s">
        <v>49</v>
      </c>
      <c r="C21" s="10" t="s">
        <v>19</v>
      </c>
      <c r="D21" s="12" t="s">
        <v>34</v>
      </c>
      <c r="E21" s="15">
        <v>40</v>
      </c>
      <c r="F21" s="16" t="s">
        <v>19</v>
      </c>
      <c r="G21" s="17">
        <f t="shared" si="0"/>
        <v>112.161467889908</v>
      </c>
      <c r="H21" s="17">
        <f t="shared" si="1"/>
        <v>10.0945321100917</v>
      </c>
      <c r="I21" s="21">
        <v>122.256</v>
      </c>
      <c r="J21" s="17">
        <v>135.84</v>
      </c>
      <c r="K21" s="17">
        <f t="shared" si="2"/>
        <v>4486.45871559633</v>
      </c>
      <c r="L21" s="17">
        <f t="shared" si="3"/>
        <v>4890.24</v>
      </c>
      <c r="M21" s="17" t="s">
        <v>21</v>
      </c>
    </row>
    <row r="22" s="2" customFormat="1" ht="30" customHeight="1" spans="1:13">
      <c r="A22" s="10" t="s">
        <v>50</v>
      </c>
      <c r="B22" s="19" t="s">
        <v>51</v>
      </c>
      <c r="C22" s="10" t="s">
        <v>19</v>
      </c>
      <c r="D22" s="12" t="s">
        <v>34</v>
      </c>
      <c r="E22" s="15">
        <v>94</v>
      </c>
      <c r="F22" s="16" t="s">
        <v>19</v>
      </c>
      <c r="G22" s="17">
        <f t="shared" si="0"/>
        <v>194.284403669725</v>
      </c>
      <c r="H22" s="17">
        <f t="shared" si="1"/>
        <v>17.4855963302752</v>
      </c>
      <c r="I22" s="21">
        <v>211.77</v>
      </c>
      <c r="J22" s="17">
        <v>235.3</v>
      </c>
      <c r="K22" s="17">
        <f t="shared" si="2"/>
        <v>18262.7339449541</v>
      </c>
      <c r="L22" s="17">
        <f t="shared" si="3"/>
        <v>19906.38</v>
      </c>
      <c r="M22" s="17" t="s">
        <v>21</v>
      </c>
    </row>
    <row r="23" s="2" customFormat="1" ht="30" customHeight="1" spans="1:13">
      <c r="A23" s="10" t="s">
        <v>52</v>
      </c>
      <c r="B23" s="19" t="s">
        <v>53</v>
      </c>
      <c r="C23" s="10" t="s">
        <v>19</v>
      </c>
      <c r="D23" s="12" t="s">
        <v>34</v>
      </c>
      <c r="E23" s="15">
        <v>5</v>
      </c>
      <c r="F23" s="16" t="s">
        <v>19</v>
      </c>
      <c r="G23" s="17">
        <f t="shared" si="0"/>
        <v>7311.30275229358</v>
      </c>
      <c r="H23" s="17">
        <f t="shared" si="1"/>
        <v>658.017247706422</v>
      </c>
      <c r="I23" s="21">
        <v>7969.32</v>
      </c>
      <c r="J23" s="17">
        <v>8854.8</v>
      </c>
      <c r="K23" s="17">
        <f t="shared" si="2"/>
        <v>36556.5137614679</v>
      </c>
      <c r="L23" s="17">
        <f t="shared" si="3"/>
        <v>39846.6</v>
      </c>
      <c r="M23" s="17" t="s">
        <v>21</v>
      </c>
    </row>
    <row r="24" s="2" customFormat="1" ht="30" customHeight="1" spans="1:13">
      <c r="A24" s="10" t="s">
        <v>54</v>
      </c>
      <c r="B24" s="19" t="s">
        <v>55</v>
      </c>
      <c r="C24" s="10" t="s">
        <v>19</v>
      </c>
      <c r="D24" s="12" t="s">
        <v>34</v>
      </c>
      <c r="E24" s="15">
        <v>25</v>
      </c>
      <c r="F24" s="16" t="s">
        <v>19</v>
      </c>
      <c r="G24" s="17">
        <f t="shared" si="0"/>
        <v>822.038532110092</v>
      </c>
      <c r="H24" s="17">
        <f t="shared" si="1"/>
        <v>73.9834678899083</v>
      </c>
      <c r="I24" s="21">
        <v>896.022</v>
      </c>
      <c r="J24" s="17">
        <v>995.58</v>
      </c>
      <c r="K24" s="17">
        <f t="shared" si="2"/>
        <v>20550.9633027523</v>
      </c>
      <c r="L24" s="17">
        <f t="shared" si="3"/>
        <v>22400.55</v>
      </c>
      <c r="M24" s="17" t="s">
        <v>21</v>
      </c>
    </row>
    <row r="25" s="2" customFormat="1" ht="30" customHeight="1" spans="1:13">
      <c r="A25" s="10" t="s">
        <v>56</v>
      </c>
      <c r="B25" s="19" t="s">
        <v>57</v>
      </c>
      <c r="C25" s="10" t="s">
        <v>19</v>
      </c>
      <c r="D25" s="12" t="s">
        <v>34</v>
      </c>
      <c r="E25" s="15">
        <v>13</v>
      </c>
      <c r="F25" s="16" t="s">
        <v>19</v>
      </c>
      <c r="G25" s="17">
        <f t="shared" si="0"/>
        <v>285.53119266055</v>
      </c>
      <c r="H25" s="17">
        <f t="shared" si="1"/>
        <v>25.6978073394495</v>
      </c>
      <c r="I25" s="21">
        <v>311.229</v>
      </c>
      <c r="J25" s="17">
        <v>345.81</v>
      </c>
      <c r="K25" s="17">
        <f t="shared" si="2"/>
        <v>3711.90550458716</v>
      </c>
      <c r="L25" s="17">
        <f t="shared" si="3"/>
        <v>4045.977</v>
      </c>
      <c r="M25" s="17" t="s">
        <v>21</v>
      </c>
    </row>
    <row r="26" s="2" customFormat="1" ht="30" customHeight="1" spans="1:13">
      <c r="A26" s="10" t="s">
        <v>58</v>
      </c>
      <c r="B26" s="19" t="s">
        <v>59</v>
      </c>
      <c r="C26" s="10" t="s">
        <v>19</v>
      </c>
      <c r="D26" s="12" t="s">
        <v>34</v>
      </c>
      <c r="E26" s="15">
        <v>4</v>
      </c>
      <c r="F26" s="16" t="s">
        <v>19</v>
      </c>
      <c r="G26" s="17">
        <f t="shared" si="0"/>
        <v>249.035779816514</v>
      </c>
      <c r="H26" s="17">
        <f t="shared" si="1"/>
        <v>22.4132201834862</v>
      </c>
      <c r="I26" s="21">
        <v>271.449</v>
      </c>
      <c r="J26" s="17">
        <v>301.61</v>
      </c>
      <c r="K26" s="17">
        <f t="shared" si="2"/>
        <v>996.143119266055</v>
      </c>
      <c r="L26" s="17">
        <f t="shared" si="3"/>
        <v>1085.796</v>
      </c>
      <c r="M26" s="17" t="s">
        <v>21</v>
      </c>
    </row>
    <row r="27" s="2" customFormat="1" ht="30" customHeight="1" spans="1:13">
      <c r="A27" s="10" t="s">
        <v>60</v>
      </c>
      <c r="B27" s="19" t="s">
        <v>61</v>
      </c>
      <c r="C27" s="10" t="s">
        <v>19</v>
      </c>
      <c r="D27" s="12" t="s">
        <v>34</v>
      </c>
      <c r="E27" s="15">
        <v>330</v>
      </c>
      <c r="F27" s="16" t="s">
        <v>19</v>
      </c>
      <c r="G27" s="17">
        <f t="shared" si="0"/>
        <v>135.891743119266</v>
      </c>
      <c r="H27" s="17">
        <f t="shared" si="1"/>
        <v>12.2302568807339</v>
      </c>
      <c r="I27" s="21">
        <v>148.122</v>
      </c>
      <c r="J27" s="17">
        <v>164.58</v>
      </c>
      <c r="K27" s="17">
        <f t="shared" si="2"/>
        <v>44844.2752293578</v>
      </c>
      <c r="L27" s="17">
        <f t="shared" si="3"/>
        <v>48880.26</v>
      </c>
      <c r="M27" s="17" t="s">
        <v>21</v>
      </c>
    </row>
    <row r="28" s="2" customFormat="1" ht="30" customHeight="1" spans="1:13">
      <c r="A28" s="10" t="s">
        <v>62</v>
      </c>
      <c r="B28" s="19" t="s">
        <v>63</v>
      </c>
      <c r="C28" s="10" t="s">
        <v>19</v>
      </c>
      <c r="D28" s="12" t="s">
        <v>34</v>
      </c>
      <c r="E28" s="15">
        <v>67</v>
      </c>
      <c r="F28" s="16" t="s">
        <v>19</v>
      </c>
      <c r="G28" s="17">
        <f t="shared" si="0"/>
        <v>449.76880733945</v>
      </c>
      <c r="H28" s="17">
        <f t="shared" si="1"/>
        <v>40.4791926605505</v>
      </c>
      <c r="I28" s="21">
        <v>490.248</v>
      </c>
      <c r="J28" s="17">
        <v>544.72</v>
      </c>
      <c r="K28" s="17">
        <f t="shared" si="2"/>
        <v>30134.5100917431</v>
      </c>
      <c r="L28" s="17">
        <f t="shared" si="3"/>
        <v>32846.616</v>
      </c>
      <c r="M28" s="17" t="s">
        <v>21</v>
      </c>
    </row>
    <row r="29" s="2" customFormat="1" ht="30" customHeight="1" spans="1:13">
      <c r="A29" s="10" t="s">
        <v>64</v>
      </c>
      <c r="B29" s="19" t="s">
        <v>65</v>
      </c>
      <c r="C29" s="10" t="s">
        <v>19</v>
      </c>
      <c r="D29" s="12" t="s">
        <v>34</v>
      </c>
      <c r="E29" s="15">
        <v>150</v>
      </c>
      <c r="F29" s="16" t="s">
        <v>19</v>
      </c>
      <c r="G29" s="17">
        <f t="shared" si="0"/>
        <v>128.584403669725</v>
      </c>
      <c r="H29" s="17">
        <f t="shared" si="1"/>
        <v>11.5725963302752</v>
      </c>
      <c r="I29" s="21">
        <v>140.157</v>
      </c>
      <c r="J29" s="17">
        <v>155.73</v>
      </c>
      <c r="K29" s="17">
        <f t="shared" si="2"/>
        <v>19287.6605504587</v>
      </c>
      <c r="L29" s="17">
        <f t="shared" si="3"/>
        <v>21023.55</v>
      </c>
      <c r="M29" s="17" t="s">
        <v>21</v>
      </c>
    </row>
    <row r="30" s="2" customFormat="1" ht="30" customHeight="1" spans="1:13">
      <c r="A30" s="10" t="s">
        <v>66</v>
      </c>
      <c r="B30" s="19" t="s">
        <v>67</v>
      </c>
      <c r="C30" s="10" t="s">
        <v>19</v>
      </c>
      <c r="D30" s="12" t="s">
        <v>34</v>
      </c>
      <c r="E30" s="15">
        <v>33</v>
      </c>
      <c r="F30" s="16" t="s">
        <v>19</v>
      </c>
      <c r="G30" s="17">
        <f t="shared" si="0"/>
        <v>258.151376146789</v>
      </c>
      <c r="H30" s="17">
        <f t="shared" si="1"/>
        <v>23.233623853211</v>
      </c>
      <c r="I30" s="21">
        <v>281.385</v>
      </c>
      <c r="J30" s="17">
        <v>312.65</v>
      </c>
      <c r="K30" s="17">
        <f t="shared" si="2"/>
        <v>8518.99541284403</v>
      </c>
      <c r="L30" s="17">
        <f t="shared" si="3"/>
        <v>9285.705</v>
      </c>
      <c r="M30" s="17" t="s">
        <v>21</v>
      </c>
    </row>
    <row r="31" s="2" customFormat="1" ht="30" customHeight="1" spans="1:13">
      <c r="A31" s="10" t="s">
        <v>68</v>
      </c>
      <c r="B31" s="19" t="s">
        <v>69</v>
      </c>
      <c r="C31" s="10" t="s">
        <v>19</v>
      </c>
      <c r="D31" s="12" t="s">
        <v>34</v>
      </c>
      <c r="E31" s="15">
        <v>14</v>
      </c>
      <c r="F31" s="16" t="s">
        <v>19</v>
      </c>
      <c r="G31" s="17">
        <f t="shared" si="0"/>
        <v>340.274311926605</v>
      </c>
      <c r="H31" s="17">
        <f t="shared" si="1"/>
        <v>30.6246880733945</v>
      </c>
      <c r="I31" s="21">
        <v>370.899</v>
      </c>
      <c r="J31" s="17">
        <v>412.11</v>
      </c>
      <c r="K31" s="17">
        <f t="shared" si="2"/>
        <v>4763.84036697248</v>
      </c>
      <c r="L31" s="17">
        <f t="shared" si="3"/>
        <v>5192.586</v>
      </c>
      <c r="M31" s="17" t="s">
        <v>21</v>
      </c>
    </row>
    <row r="32" s="2" customFormat="1" ht="30" customHeight="1" spans="1:13">
      <c r="A32" s="10" t="s">
        <v>70</v>
      </c>
      <c r="B32" s="19" t="s">
        <v>71</v>
      </c>
      <c r="C32" s="10" t="s">
        <v>19</v>
      </c>
      <c r="D32" s="12" t="s">
        <v>34</v>
      </c>
      <c r="E32" s="15">
        <v>146</v>
      </c>
      <c r="F32" s="16" t="s">
        <v>19</v>
      </c>
      <c r="G32" s="17">
        <f t="shared" si="0"/>
        <v>157.788990825688</v>
      </c>
      <c r="H32" s="17">
        <f t="shared" si="1"/>
        <v>14.2010091743119</v>
      </c>
      <c r="I32" s="21">
        <v>171.99</v>
      </c>
      <c r="J32" s="17">
        <v>191.1</v>
      </c>
      <c r="K32" s="17">
        <f t="shared" si="2"/>
        <v>23037.1926605505</v>
      </c>
      <c r="L32" s="17">
        <f t="shared" si="3"/>
        <v>25110.54</v>
      </c>
      <c r="M32" s="17" t="s">
        <v>21</v>
      </c>
    </row>
    <row r="33" s="2" customFormat="1" ht="30" customHeight="1" spans="1:13">
      <c r="A33" s="10" t="s">
        <v>72</v>
      </c>
      <c r="B33" s="19" t="s">
        <v>73</v>
      </c>
      <c r="C33" s="10" t="s">
        <v>19</v>
      </c>
      <c r="D33" s="12" t="s">
        <v>34</v>
      </c>
      <c r="E33" s="15">
        <v>336</v>
      </c>
      <c r="F33" s="16" t="s">
        <v>19</v>
      </c>
      <c r="G33" s="17">
        <f t="shared" si="0"/>
        <v>340.274311926605</v>
      </c>
      <c r="H33" s="17">
        <f t="shared" si="1"/>
        <v>30.6246880733945</v>
      </c>
      <c r="I33" s="21">
        <v>370.899</v>
      </c>
      <c r="J33" s="17">
        <v>412.11</v>
      </c>
      <c r="K33" s="17">
        <f t="shared" si="2"/>
        <v>114332.168807339</v>
      </c>
      <c r="L33" s="17">
        <f t="shared" si="3"/>
        <v>124622.064</v>
      </c>
      <c r="M33" s="17" t="s">
        <v>21</v>
      </c>
    </row>
    <row r="34" s="2" customFormat="1" ht="30" customHeight="1" spans="1:13">
      <c r="A34" s="10" t="s">
        <v>74</v>
      </c>
      <c r="B34" s="19" t="s">
        <v>75</v>
      </c>
      <c r="C34" s="10" t="s">
        <v>19</v>
      </c>
      <c r="D34" s="12" t="s">
        <v>34</v>
      </c>
      <c r="E34" s="15">
        <v>437</v>
      </c>
      <c r="F34" s="16" t="s">
        <v>19</v>
      </c>
      <c r="G34" s="17">
        <f t="shared" si="0"/>
        <v>331.150458715596</v>
      </c>
      <c r="H34" s="17">
        <f t="shared" si="1"/>
        <v>29.8035412844037</v>
      </c>
      <c r="I34" s="21">
        <v>360.954</v>
      </c>
      <c r="J34" s="17">
        <v>401.06</v>
      </c>
      <c r="K34" s="17">
        <f t="shared" si="2"/>
        <v>144712.750458716</v>
      </c>
      <c r="L34" s="17">
        <f t="shared" si="3"/>
        <v>157736.898</v>
      </c>
      <c r="M34" s="17" t="s">
        <v>21</v>
      </c>
    </row>
    <row r="35" s="2" customFormat="1" ht="30" customHeight="1" spans="1:13">
      <c r="A35" s="10" t="s">
        <v>76</v>
      </c>
      <c r="B35" s="19" t="s">
        <v>77</v>
      </c>
      <c r="C35" s="10" t="s">
        <v>19</v>
      </c>
      <c r="D35" s="12" t="s">
        <v>34</v>
      </c>
      <c r="E35" s="15">
        <v>200</v>
      </c>
      <c r="F35" s="16" t="s">
        <v>19</v>
      </c>
      <c r="G35" s="17">
        <f t="shared" si="0"/>
        <v>39.1623853211009</v>
      </c>
      <c r="H35" s="17">
        <f t="shared" si="1"/>
        <v>3.52461467889908</v>
      </c>
      <c r="I35" s="21">
        <v>42.687</v>
      </c>
      <c r="J35" s="17">
        <v>47.43</v>
      </c>
      <c r="K35" s="17">
        <f t="shared" si="2"/>
        <v>7832.47706422018</v>
      </c>
      <c r="L35" s="17">
        <f t="shared" si="3"/>
        <v>8537.4</v>
      </c>
      <c r="M35" s="17" t="s">
        <v>21</v>
      </c>
    </row>
    <row r="36" s="2" customFormat="1" ht="30" customHeight="1" spans="1:13">
      <c r="A36" s="10" t="s">
        <v>78</v>
      </c>
      <c r="B36" s="19" t="s">
        <v>79</v>
      </c>
      <c r="C36" s="10" t="s">
        <v>19</v>
      </c>
      <c r="D36" s="12" t="s">
        <v>34</v>
      </c>
      <c r="E36" s="15">
        <v>3</v>
      </c>
      <c r="F36" s="16" t="s">
        <v>19</v>
      </c>
      <c r="G36" s="17">
        <f t="shared" si="0"/>
        <v>340.274311926605</v>
      </c>
      <c r="H36" s="17">
        <f t="shared" si="1"/>
        <v>30.6246880733945</v>
      </c>
      <c r="I36" s="21">
        <v>370.899</v>
      </c>
      <c r="J36" s="17">
        <v>412.11</v>
      </c>
      <c r="K36" s="17">
        <f t="shared" si="2"/>
        <v>1020.82293577982</v>
      </c>
      <c r="L36" s="17">
        <f t="shared" si="3"/>
        <v>1112.697</v>
      </c>
      <c r="M36" s="17" t="s">
        <v>21</v>
      </c>
    </row>
    <row r="37" s="2" customFormat="1" ht="30" customHeight="1" spans="1:13">
      <c r="A37" s="10" t="s">
        <v>80</v>
      </c>
      <c r="B37" s="19" t="s">
        <v>81</v>
      </c>
      <c r="C37" s="10" t="s">
        <v>19</v>
      </c>
      <c r="D37" s="12" t="s">
        <v>34</v>
      </c>
      <c r="E37" s="15">
        <v>150</v>
      </c>
      <c r="F37" s="16" t="s">
        <v>19</v>
      </c>
      <c r="G37" s="17">
        <f t="shared" si="0"/>
        <v>732.624770642202</v>
      </c>
      <c r="H37" s="17">
        <f t="shared" si="1"/>
        <v>65.9362293577982</v>
      </c>
      <c r="I37" s="21">
        <v>798.561</v>
      </c>
      <c r="J37" s="17">
        <v>887.29</v>
      </c>
      <c r="K37" s="17">
        <f t="shared" si="2"/>
        <v>109893.71559633</v>
      </c>
      <c r="L37" s="17">
        <f t="shared" si="3"/>
        <v>119784.15</v>
      </c>
      <c r="M37" s="17" t="s">
        <v>21</v>
      </c>
    </row>
    <row r="38" s="2" customFormat="1" ht="30" customHeight="1" spans="1:13">
      <c r="A38" s="10" t="s">
        <v>82</v>
      </c>
      <c r="B38" s="19" t="s">
        <v>83</v>
      </c>
      <c r="C38" s="10" t="s">
        <v>19</v>
      </c>
      <c r="D38" s="12" t="s">
        <v>34</v>
      </c>
      <c r="E38" s="15">
        <v>2691</v>
      </c>
      <c r="F38" s="16" t="s">
        <v>19</v>
      </c>
      <c r="G38" s="17">
        <f t="shared" si="0"/>
        <v>239.903669724771</v>
      </c>
      <c r="H38" s="17">
        <f t="shared" si="1"/>
        <v>21.5913302752294</v>
      </c>
      <c r="I38" s="21">
        <v>261.495</v>
      </c>
      <c r="J38" s="17">
        <v>290.55</v>
      </c>
      <c r="K38" s="17">
        <f t="shared" si="2"/>
        <v>645580.775229358</v>
      </c>
      <c r="L38" s="17">
        <f t="shared" si="3"/>
        <v>703683.045</v>
      </c>
      <c r="M38" s="17" t="s">
        <v>21</v>
      </c>
    </row>
    <row r="39" s="2" customFormat="1" ht="30" customHeight="1" spans="1:13">
      <c r="A39" s="10" t="s">
        <v>84</v>
      </c>
      <c r="B39" s="19" t="s">
        <v>85</v>
      </c>
      <c r="C39" s="10" t="s">
        <v>19</v>
      </c>
      <c r="D39" s="12" t="s">
        <v>34</v>
      </c>
      <c r="E39" s="15">
        <v>348</v>
      </c>
      <c r="F39" s="16" t="s">
        <v>19</v>
      </c>
      <c r="G39" s="17">
        <f t="shared" ref="G39:G70" si="4">I39/1.09</f>
        <v>324.27247706422</v>
      </c>
      <c r="H39" s="17">
        <f t="shared" ref="H39:H70" si="5">G39*0.09</f>
        <v>29.1845229357798</v>
      </c>
      <c r="I39" s="21">
        <v>353.457</v>
      </c>
      <c r="J39" s="17">
        <v>392.73</v>
      </c>
      <c r="K39" s="17">
        <f t="shared" ref="K39:K70" si="6">E39*G39</f>
        <v>112846.822018349</v>
      </c>
      <c r="L39" s="17">
        <f t="shared" ref="L39:L70" si="7">E39*I39</f>
        <v>123003.036</v>
      </c>
      <c r="M39" s="17" t="s">
        <v>21</v>
      </c>
    </row>
    <row r="40" s="2" customFormat="1" ht="30" customHeight="1" spans="1:13">
      <c r="A40" s="10" t="s">
        <v>86</v>
      </c>
      <c r="B40" s="19" t="s">
        <v>87</v>
      </c>
      <c r="C40" s="10" t="s">
        <v>19</v>
      </c>
      <c r="D40" s="12" t="s">
        <v>34</v>
      </c>
      <c r="E40" s="15">
        <v>3</v>
      </c>
      <c r="F40" s="16" t="s">
        <v>19</v>
      </c>
      <c r="G40" s="17">
        <f t="shared" si="4"/>
        <v>92.0889908256881</v>
      </c>
      <c r="H40" s="17">
        <f t="shared" si="5"/>
        <v>8.28800917431193</v>
      </c>
      <c r="I40" s="21">
        <v>100.377</v>
      </c>
      <c r="J40" s="17">
        <v>111.53</v>
      </c>
      <c r="K40" s="17">
        <f t="shared" si="6"/>
        <v>276.266972477064</v>
      </c>
      <c r="L40" s="17">
        <f t="shared" si="7"/>
        <v>301.131</v>
      </c>
      <c r="M40" s="17" t="s">
        <v>21</v>
      </c>
    </row>
    <row r="41" s="2" customFormat="1" ht="30" customHeight="1" spans="1:13">
      <c r="A41" s="10" t="s">
        <v>88</v>
      </c>
      <c r="B41" s="19" t="s">
        <v>89</v>
      </c>
      <c r="C41" s="10"/>
      <c r="D41" s="12"/>
      <c r="E41" s="18"/>
      <c r="F41" s="16" t="s">
        <v>19</v>
      </c>
      <c r="G41" s="17"/>
      <c r="H41" s="17"/>
      <c r="I41" s="21"/>
      <c r="J41" s="17"/>
      <c r="K41" s="17"/>
      <c r="L41" s="17"/>
      <c r="M41" s="17"/>
    </row>
    <row r="42" s="2" customFormat="1" ht="30" customHeight="1" spans="1:13">
      <c r="A42" s="10" t="s">
        <v>25</v>
      </c>
      <c r="B42" s="19" t="s">
        <v>90</v>
      </c>
      <c r="C42" s="10" t="s">
        <v>19</v>
      </c>
      <c r="D42" s="12" t="s">
        <v>34</v>
      </c>
      <c r="E42" s="15">
        <v>2620</v>
      </c>
      <c r="F42" s="16" t="s">
        <v>19</v>
      </c>
      <c r="G42" s="17">
        <f t="shared" si="4"/>
        <v>55.0155963302752</v>
      </c>
      <c r="H42" s="17">
        <f t="shared" si="5"/>
        <v>4.95140366972477</v>
      </c>
      <c r="I42" s="21">
        <v>59.967</v>
      </c>
      <c r="J42" s="17">
        <v>66.63</v>
      </c>
      <c r="K42" s="17">
        <f t="shared" si="6"/>
        <v>144140.862385321</v>
      </c>
      <c r="L42" s="17">
        <f t="shared" si="7"/>
        <v>157113.54</v>
      </c>
      <c r="M42" s="17" t="s">
        <v>21</v>
      </c>
    </row>
    <row r="43" s="2" customFormat="1" ht="30" customHeight="1" spans="1:13">
      <c r="A43" s="10" t="s">
        <v>28</v>
      </c>
      <c r="B43" s="19" t="s">
        <v>91</v>
      </c>
      <c r="C43" s="10" t="s">
        <v>19</v>
      </c>
      <c r="D43" s="12" t="s">
        <v>34</v>
      </c>
      <c r="E43" s="15">
        <v>649</v>
      </c>
      <c r="F43" s="16" t="s">
        <v>19</v>
      </c>
      <c r="G43" s="17">
        <f t="shared" si="4"/>
        <v>170.892660550459</v>
      </c>
      <c r="H43" s="17">
        <f t="shared" si="5"/>
        <v>15.3803394495413</v>
      </c>
      <c r="I43" s="21">
        <v>186.273</v>
      </c>
      <c r="J43" s="17">
        <v>206.97</v>
      </c>
      <c r="K43" s="17">
        <f t="shared" si="6"/>
        <v>110909.336697248</v>
      </c>
      <c r="L43" s="17">
        <f t="shared" si="7"/>
        <v>120891.177</v>
      </c>
      <c r="M43" s="17" t="s">
        <v>21</v>
      </c>
    </row>
    <row r="44" s="2" customFormat="1" ht="30" customHeight="1" spans="1:13">
      <c r="A44" s="10" t="s">
        <v>38</v>
      </c>
      <c r="B44" s="19" t="s">
        <v>92</v>
      </c>
      <c r="C44" s="10" t="s">
        <v>19</v>
      </c>
      <c r="D44" s="12" t="s">
        <v>34</v>
      </c>
      <c r="E44" s="15">
        <v>210</v>
      </c>
      <c r="F44" s="16" t="s">
        <v>19</v>
      </c>
      <c r="G44" s="17">
        <f t="shared" si="4"/>
        <v>211.037614678899</v>
      </c>
      <c r="H44" s="17">
        <f t="shared" si="5"/>
        <v>18.9933853211009</v>
      </c>
      <c r="I44" s="21">
        <v>230.031</v>
      </c>
      <c r="J44" s="17">
        <v>255.59</v>
      </c>
      <c r="K44" s="17">
        <f t="shared" si="6"/>
        <v>44317.8990825688</v>
      </c>
      <c r="L44" s="17">
        <f t="shared" si="7"/>
        <v>48306.51</v>
      </c>
      <c r="M44" s="17" t="s">
        <v>21</v>
      </c>
    </row>
    <row r="45" s="2" customFormat="1" ht="30" customHeight="1" spans="1:13">
      <c r="A45" s="10" t="s">
        <v>40</v>
      </c>
      <c r="B45" s="19" t="s">
        <v>93</v>
      </c>
      <c r="C45" s="10" t="s">
        <v>19</v>
      </c>
      <c r="D45" s="12" t="s">
        <v>34</v>
      </c>
      <c r="E45" s="15">
        <v>850</v>
      </c>
      <c r="F45" s="16" t="s">
        <v>19</v>
      </c>
      <c r="G45" s="17">
        <f t="shared" si="4"/>
        <v>9.38807339449541</v>
      </c>
      <c r="H45" s="17">
        <f t="shared" si="5"/>
        <v>0.844926605504587</v>
      </c>
      <c r="I45" s="21">
        <v>10.233</v>
      </c>
      <c r="J45" s="17">
        <v>11.37</v>
      </c>
      <c r="K45" s="17">
        <f t="shared" si="6"/>
        <v>7979.8623853211</v>
      </c>
      <c r="L45" s="17">
        <f t="shared" si="7"/>
        <v>8698.05</v>
      </c>
      <c r="M45" s="17" t="s">
        <v>21</v>
      </c>
    </row>
    <row r="46" s="2" customFormat="1" ht="30" customHeight="1" spans="1:13">
      <c r="A46" s="10" t="s">
        <v>42</v>
      </c>
      <c r="B46" s="19" t="s">
        <v>94</v>
      </c>
      <c r="C46" s="10" t="s">
        <v>19</v>
      </c>
      <c r="D46" s="12" t="s">
        <v>34</v>
      </c>
      <c r="E46" s="15">
        <v>5200</v>
      </c>
      <c r="F46" s="16" t="s">
        <v>19</v>
      </c>
      <c r="G46" s="17">
        <f t="shared" si="4"/>
        <v>55.2633027522936</v>
      </c>
      <c r="H46" s="17">
        <f t="shared" si="5"/>
        <v>4.97369724770642</v>
      </c>
      <c r="I46" s="21">
        <v>60.237</v>
      </c>
      <c r="J46" s="17">
        <v>66.93</v>
      </c>
      <c r="K46" s="17">
        <f t="shared" si="6"/>
        <v>287369.174311927</v>
      </c>
      <c r="L46" s="17">
        <f t="shared" si="7"/>
        <v>313232.4</v>
      </c>
      <c r="M46" s="17" t="s">
        <v>21</v>
      </c>
    </row>
    <row r="47" s="2" customFormat="1" ht="30" customHeight="1" spans="1:13">
      <c r="A47" s="10" t="s">
        <v>44</v>
      </c>
      <c r="B47" s="19" t="s">
        <v>95</v>
      </c>
      <c r="C47" s="10" t="s">
        <v>19</v>
      </c>
      <c r="D47" s="12" t="s">
        <v>34</v>
      </c>
      <c r="E47" s="15">
        <v>302</v>
      </c>
      <c r="F47" s="16" t="s">
        <v>19</v>
      </c>
      <c r="G47" s="17">
        <f t="shared" si="4"/>
        <v>267.861467889908</v>
      </c>
      <c r="H47" s="17">
        <f t="shared" si="5"/>
        <v>24.1075321100917</v>
      </c>
      <c r="I47" s="21">
        <v>291.969</v>
      </c>
      <c r="J47" s="17">
        <v>324.41</v>
      </c>
      <c r="K47" s="17">
        <f t="shared" si="6"/>
        <v>80894.1633027523</v>
      </c>
      <c r="L47" s="17">
        <f t="shared" si="7"/>
        <v>88174.638</v>
      </c>
      <c r="M47" s="17" t="s">
        <v>21</v>
      </c>
    </row>
    <row r="48" s="2" customFormat="1" ht="30" customHeight="1" spans="1:13">
      <c r="A48" s="10" t="s">
        <v>46</v>
      </c>
      <c r="B48" s="19" t="s">
        <v>96</v>
      </c>
      <c r="C48" s="10" t="s">
        <v>19</v>
      </c>
      <c r="D48" s="12" t="s">
        <v>34</v>
      </c>
      <c r="E48" s="15">
        <v>6550</v>
      </c>
      <c r="F48" s="16" t="s">
        <v>19</v>
      </c>
      <c r="G48" s="17">
        <f t="shared" si="4"/>
        <v>35.1908256880734</v>
      </c>
      <c r="H48" s="17">
        <f t="shared" si="5"/>
        <v>3.1671743119266</v>
      </c>
      <c r="I48" s="21">
        <v>38.358</v>
      </c>
      <c r="J48" s="17">
        <v>42.62</v>
      </c>
      <c r="K48" s="17">
        <f t="shared" si="6"/>
        <v>230499.908256881</v>
      </c>
      <c r="L48" s="17">
        <f t="shared" si="7"/>
        <v>251244.9</v>
      </c>
      <c r="M48" s="17" t="s">
        <v>21</v>
      </c>
    </row>
    <row r="49" s="2" customFormat="1" ht="30" customHeight="1" spans="1:13">
      <c r="A49" s="10" t="s">
        <v>48</v>
      </c>
      <c r="B49" s="19" t="s">
        <v>97</v>
      </c>
      <c r="C49" s="10" t="s">
        <v>19</v>
      </c>
      <c r="D49" s="12" t="s">
        <v>34</v>
      </c>
      <c r="E49" s="15">
        <v>92</v>
      </c>
      <c r="F49" s="16" t="s">
        <v>19</v>
      </c>
      <c r="G49" s="17">
        <f t="shared" si="4"/>
        <v>300.880733944954</v>
      </c>
      <c r="H49" s="17">
        <f t="shared" si="5"/>
        <v>27.0792660550459</v>
      </c>
      <c r="I49" s="21">
        <v>327.96</v>
      </c>
      <c r="J49" s="17">
        <v>364.4</v>
      </c>
      <c r="K49" s="17">
        <f t="shared" si="6"/>
        <v>27681.0275229358</v>
      </c>
      <c r="L49" s="17">
        <f t="shared" si="7"/>
        <v>30172.32</v>
      </c>
      <c r="M49" s="17" t="s">
        <v>21</v>
      </c>
    </row>
    <row r="50" s="2" customFormat="1" ht="30" customHeight="1" spans="1:13">
      <c r="A50" s="10" t="s">
        <v>50</v>
      </c>
      <c r="B50" s="19" t="s">
        <v>98</v>
      </c>
      <c r="C50" s="10" t="s">
        <v>19</v>
      </c>
      <c r="D50" s="12" t="s">
        <v>34</v>
      </c>
      <c r="E50" s="15">
        <v>10480</v>
      </c>
      <c r="F50" s="16" t="s">
        <v>19</v>
      </c>
      <c r="G50" s="17">
        <f t="shared" si="4"/>
        <v>53.4385321100917</v>
      </c>
      <c r="H50" s="17">
        <f t="shared" si="5"/>
        <v>4.80946788990826</v>
      </c>
      <c r="I50" s="21">
        <v>58.248</v>
      </c>
      <c r="J50" s="17">
        <v>64.72</v>
      </c>
      <c r="K50" s="17">
        <f t="shared" si="6"/>
        <v>560035.816513761</v>
      </c>
      <c r="L50" s="17">
        <f t="shared" si="7"/>
        <v>610439.04</v>
      </c>
      <c r="M50" s="17" t="s">
        <v>21</v>
      </c>
    </row>
    <row r="51" s="2" customFormat="1" ht="30" customHeight="1" spans="1:13">
      <c r="A51" s="10" t="s">
        <v>52</v>
      </c>
      <c r="B51" s="19" t="s">
        <v>99</v>
      </c>
      <c r="C51" s="10" t="s">
        <v>19</v>
      </c>
      <c r="D51" s="12" t="s">
        <v>34</v>
      </c>
      <c r="E51" s="15">
        <v>650</v>
      </c>
      <c r="F51" s="16" t="s">
        <v>19</v>
      </c>
      <c r="G51" s="17">
        <f t="shared" si="4"/>
        <v>54.1155963302752</v>
      </c>
      <c r="H51" s="17">
        <f t="shared" si="5"/>
        <v>4.87040366972477</v>
      </c>
      <c r="I51" s="21">
        <v>58.986</v>
      </c>
      <c r="J51" s="17">
        <v>65.54</v>
      </c>
      <c r="K51" s="17">
        <f t="shared" si="6"/>
        <v>35175.1376146789</v>
      </c>
      <c r="L51" s="17">
        <f t="shared" si="7"/>
        <v>38340.9</v>
      </c>
      <c r="M51" s="17" t="s">
        <v>21</v>
      </c>
    </row>
    <row r="52" s="2" customFormat="1" ht="30" customHeight="1" spans="1:13">
      <c r="A52" s="10" t="s">
        <v>54</v>
      </c>
      <c r="B52" s="19" t="s">
        <v>100</v>
      </c>
      <c r="C52" s="10" t="s">
        <v>19</v>
      </c>
      <c r="D52" s="12" t="s">
        <v>34</v>
      </c>
      <c r="E52" s="15">
        <v>42000</v>
      </c>
      <c r="F52" s="16" t="s">
        <v>19</v>
      </c>
      <c r="G52" s="17">
        <f t="shared" si="4"/>
        <v>8.00091743119266</v>
      </c>
      <c r="H52" s="17">
        <f t="shared" si="5"/>
        <v>0.720082568807339</v>
      </c>
      <c r="I52" s="21">
        <v>8.721</v>
      </c>
      <c r="J52" s="17">
        <v>9.69</v>
      </c>
      <c r="K52" s="17">
        <f t="shared" si="6"/>
        <v>336038.532110092</v>
      </c>
      <c r="L52" s="17">
        <f t="shared" si="7"/>
        <v>366282</v>
      </c>
      <c r="M52" s="17" t="s">
        <v>21</v>
      </c>
    </row>
    <row r="53" s="2" customFormat="1" ht="30" customHeight="1" spans="1:13">
      <c r="A53" s="10" t="s">
        <v>56</v>
      </c>
      <c r="B53" s="19" t="s">
        <v>101</v>
      </c>
      <c r="C53" s="10" t="s">
        <v>19</v>
      </c>
      <c r="D53" s="12" t="s">
        <v>34</v>
      </c>
      <c r="E53" s="15">
        <v>19500</v>
      </c>
      <c r="F53" s="16" t="s">
        <v>19</v>
      </c>
      <c r="G53" s="17">
        <f t="shared" si="4"/>
        <v>14.2100917431193</v>
      </c>
      <c r="H53" s="17">
        <f t="shared" si="5"/>
        <v>1.27890825688073</v>
      </c>
      <c r="I53" s="21">
        <v>15.489</v>
      </c>
      <c r="J53" s="17">
        <v>17.21</v>
      </c>
      <c r="K53" s="17">
        <f t="shared" si="6"/>
        <v>277096.788990826</v>
      </c>
      <c r="L53" s="17">
        <f t="shared" si="7"/>
        <v>302035.5</v>
      </c>
      <c r="M53" s="17" t="s">
        <v>21</v>
      </c>
    </row>
    <row r="54" s="2" customFormat="1" ht="30" customHeight="1" spans="1:13">
      <c r="A54" s="10" t="s">
        <v>58</v>
      </c>
      <c r="B54" s="19" t="s">
        <v>102</v>
      </c>
      <c r="C54" s="10" t="s">
        <v>19</v>
      </c>
      <c r="D54" s="12" t="s">
        <v>34</v>
      </c>
      <c r="E54" s="15">
        <v>9200</v>
      </c>
      <c r="F54" s="16" t="s">
        <v>19</v>
      </c>
      <c r="G54" s="17">
        <f t="shared" si="4"/>
        <v>35.1908256880734</v>
      </c>
      <c r="H54" s="17">
        <f t="shared" si="5"/>
        <v>3.1671743119266</v>
      </c>
      <c r="I54" s="21">
        <v>38.358</v>
      </c>
      <c r="J54" s="17">
        <v>42.62</v>
      </c>
      <c r="K54" s="17">
        <f t="shared" si="6"/>
        <v>323755.596330275</v>
      </c>
      <c r="L54" s="17">
        <f t="shared" si="7"/>
        <v>352893.6</v>
      </c>
      <c r="M54" s="17" t="s">
        <v>21</v>
      </c>
    </row>
    <row r="55" s="2" customFormat="1" ht="30" customHeight="1" spans="1:13">
      <c r="A55" s="10" t="s">
        <v>60</v>
      </c>
      <c r="B55" s="19" t="s">
        <v>103</v>
      </c>
      <c r="C55" s="10" t="s">
        <v>19</v>
      </c>
      <c r="D55" s="12" t="s">
        <v>34</v>
      </c>
      <c r="E55" s="15">
        <v>24</v>
      </c>
      <c r="F55" s="16" t="s">
        <v>19</v>
      </c>
      <c r="G55" s="17">
        <f t="shared" si="4"/>
        <v>291.335779816514</v>
      </c>
      <c r="H55" s="17">
        <f t="shared" si="5"/>
        <v>26.2202201834862</v>
      </c>
      <c r="I55" s="21">
        <v>317.556</v>
      </c>
      <c r="J55" s="17">
        <v>352.84</v>
      </c>
      <c r="K55" s="17">
        <f t="shared" si="6"/>
        <v>6992.05871559633</v>
      </c>
      <c r="L55" s="17">
        <f t="shared" si="7"/>
        <v>7621.344</v>
      </c>
      <c r="M55" s="17" t="s">
        <v>21</v>
      </c>
    </row>
    <row r="56" s="2" customFormat="1" ht="30" customHeight="1" spans="1:13">
      <c r="A56" s="10" t="s">
        <v>62</v>
      </c>
      <c r="B56" s="19" t="s">
        <v>104</v>
      </c>
      <c r="C56" s="10" t="s">
        <v>19</v>
      </c>
      <c r="D56" s="12" t="s">
        <v>34</v>
      </c>
      <c r="E56" s="15">
        <v>300</v>
      </c>
      <c r="F56" s="16" t="s">
        <v>19</v>
      </c>
      <c r="G56" s="17">
        <f t="shared" si="4"/>
        <v>36.7678899082569</v>
      </c>
      <c r="H56" s="17">
        <f t="shared" si="5"/>
        <v>3.30911009174312</v>
      </c>
      <c r="I56" s="21">
        <v>40.077</v>
      </c>
      <c r="J56" s="17">
        <v>44.53</v>
      </c>
      <c r="K56" s="17">
        <f t="shared" si="6"/>
        <v>11030.3669724771</v>
      </c>
      <c r="L56" s="17">
        <f t="shared" si="7"/>
        <v>12023.1</v>
      </c>
      <c r="M56" s="17" t="s">
        <v>21</v>
      </c>
    </row>
    <row r="57" s="2" customFormat="1" ht="30" customHeight="1" spans="1:13">
      <c r="A57" s="10" t="s">
        <v>64</v>
      </c>
      <c r="B57" s="19" t="s">
        <v>105</v>
      </c>
      <c r="C57" s="10" t="s">
        <v>19</v>
      </c>
      <c r="D57" s="12" t="s">
        <v>34</v>
      </c>
      <c r="E57" s="15">
        <v>16</v>
      </c>
      <c r="F57" s="16" t="s">
        <v>19</v>
      </c>
      <c r="G57" s="17">
        <f t="shared" si="4"/>
        <v>130.747706422018</v>
      </c>
      <c r="H57" s="17">
        <f t="shared" si="5"/>
        <v>11.7672935779816</v>
      </c>
      <c r="I57" s="21">
        <v>142.515</v>
      </c>
      <c r="J57" s="17">
        <v>158.35</v>
      </c>
      <c r="K57" s="17">
        <f t="shared" si="6"/>
        <v>2091.96330275229</v>
      </c>
      <c r="L57" s="17">
        <f t="shared" si="7"/>
        <v>2280.24</v>
      </c>
      <c r="M57" s="17" t="s">
        <v>21</v>
      </c>
    </row>
    <row r="58" s="2" customFormat="1" ht="30" customHeight="1" spans="1:13">
      <c r="A58" s="10" t="s">
        <v>66</v>
      </c>
      <c r="B58" s="19" t="s">
        <v>106</v>
      </c>
      <c r="C58" s="10" t="s">
        <v>19</v>
      </c>
      <c r="D58" s="12" t="s">
        <v>34</v>
      </c>
      <c r="E58" s="15">
        <v>2200</v>
      </c>
      <c r="F58" s="16" t="s">
        <v>19</v>
      </c>
      <c r="G58" s="17">
        <f t="shared" si="4"/>
        <v>9.28073394495413</v>
      </c>
      <c r="H58" s="17">
        <f t="shared" si="5"/>
        <v>0.835266055045871</v>
      </c>
      <c r="I58" s="21">
        <v>10.116</v>
      </c>
      <c r="J58" s="17">
        <v>11.24</v>
      </c>
      <c r="K58" s="17">
        <f t="shared" si="6"/>
        <v>20417.6146788991</v>
      </c>
      <c r="L58" s="17">
        <f t="shared" si="7"/>
        <v>22255.2</v>
      </c>
      <c r="M58" s="17" t="s">
        <v>21</v>
      </c>
    </row>
    <row r="59" s="2" customFormat="1" ht="30" customHeight="1" spans="1:13">
      <c r="A59" s="10" t="s">
        <v>68</v>
      </c>
      <c r="B59" s="19" t="s">
        <v>107</v>
      </c>
      <c r="C59" s="10" t="s">
        <v>19</v>
      </c>
      <c r="D59" s="12" t="s">
        <v>27</v>
      </c>
      <c r="E59" s="15">
        <v>1653</v>
      </c>
      <c r="F59" s="16" t="s">
        <v>19</v>
      </c>
      <c r="G59" s="17">
        <f t="shared" si="4"/>
        <v>157.202752293578</v>
      </c>
      <c r="H59" s="17">
        <f t="shared" si="5"/>
        <v>14.148247706422</v>
      </c>
      <c r="I59" s="21">
        <v>171.351</v>
      </c>
      <c r="J59" s="17">
        <v>190.39</v>
      </c>
      <c r="K59" s="17">
        <f t="shared" si="6"/>
        <v>259856.149541284</v>
      </c>
      <c r="L59" s="17">
        <f t="shared" si="7"/>
        <v>283243.203</v>
      </c>
      <c r="M59" s="17" t="s">
        <v>21</v>
      </c>
    </row>
    <row r="60" s="2" customFormat="1" ht="30" customHeight="1" spans="1:13">
      <c r="A60" s="10" t="s">
        <v>70</v>
      </c>
      <c r="B60" s="19" t="s">
        <v>108</v>
      </c>
      <c r="C60" s="10" t="s">
        <v>19</v>
      </c>
      <c r="D60" s="12" t="s">
        <v>34</v>
      </c>
      <c r="E60" s="15">
        <v>557</v>
      </c>
      <c r="F60" s="16" t="s">
        <v>19</v>
      </c>
      <c r="G60" s="17">
        <f t="shared" si="4"/>
        <v>3.90550458715596</v>
      </c>
      <c r="H60" s="17">
        <f t="shared" si="5"/>
        <v>0.351495412844037</v>
      </c>
      <c r="I60" s="21">
        <v>4.257</v>
      </c>
      <c r="J60" s="17">
        <v>4.73</v>
      </c>
      <c r="K60" s="17">
        <f t="shared" si="6"/>
        <v>2175.36605504587</v>
      </c>
      <c r="L60" s="17">
        <f t="shared" si="7"/>
        <v>2371.149</v>
      </c>
      <c r="M60" s="17" t="s">
        <v>21</v>
      </c>
    </row>
    <row r="61" s="2" customFormat="1" ht="30" customHeight="1" spans="1:13">
      <c r="A61" s="10" t="s">
        <v>72</v>
      </c>
      <c r="B61" s="19" t="s">
        <v>109</v>
      </c>
      <c r="C61" s="10" t="s">
        <v>19</v>
      </c>
      <c r="D61" s="12" t="s">
        <v>34</v>
      </c>
      <c r="E61" s="15">
        <v>18000</v>
      </c>
      <c r="F61" s="16" t="s">
        <v>19</v>
      </c>
      <c r="G61" s="17">
        <f t="shared" si="4"/>
        <v>8.72752293577981</v>
      </c>
      <c r="H61" s="17">
        <f t="shared" si="5"/>
        <v>0.785477064220183</v>
      </c>
      <c r="I61" s="21">
        <v>9.513</v>
      </c>
      <c r="J61" s="17">
        <v>10.57</v>
      </c>
      <c r="K61" s="17">
        <f t="shared" si="6"/>
        <v>157095.412844037</v>
      </c>
      <c r="L61" s="17">
        <f t="shared" si="7"/>
        <v>171234</v>
      </c>
      <c r="M61" s="17" t="s">
        <v>21</v>
      </c>
    </row>
    <row r="62" s="2" customFormat="1" ht="30" customHeight="1" spans="1:13">
      <c r="A62" s="10" t="s">
        <v>110</v>
      </c>
      <c r="B62" s="19" t="s">
        <v>111</v>
      </c>
      <c r="C62" s="10" t="s">
        <v>19</v>
      </c>
      <c r="D62" s="12" t="s">
        <v>112</v>
      </c>
      <c r="E62" s="20">
        <v>15</v>
      </c>
      <c r="F62" s="16" t="s">
        <v>19</v>
      </c>
      <c r="G62" s="17">
        <f t="shared" si="4"/>
        <v>2250</v>
      </c>
      <c r="H62" s="17">
        <f t="shared" si="5"/>
        <v>202.5</v>
      </c>
      <c r="I62" s="21">
        <v>2452.5</v>
      </c>
      <c r="J62" s="17">
        <v>2725</v>
      </c>
      <c r="K62" s="17">
        <f t="shared" si="6"/>
        <v>33750</v>
      </c>
      <c r="L62" s="17">
        <f t="shared" si="7"/>
        <v>36787.5</v>
      </c>
      <c r="M62" s="17" t="s">
        <v>21</v>
      </c>
    </row>
    <row r="63" s="2" customFormat="1" ht="30" customHeight="1" spans="1:13">
      <c r="A63" s="10" t="s">
        <v>113</v>
      </c>
      <c r="B63" s="19" t="s">
        <v>114</v>
      </c>
      <c r="C63" s="10" t="s">
        <v>19</v>
      </c>
      <c r="D63" s="12" t="s">
        <v>115</v>
      </c>
      <c r="E63" s="20">
        <v>4</v>
      </c>
      <c r="F63" s="16" t="s">
        <v>19</v>
      </c>
      <c r="G63" s="17">
        <f t="shared" si="4"/>
        <v>4950</v>
      </c>
      <c r="H63" s="17">
        <f t="shared" si="5"/>
        <v>445.5</v>
      </c>
      <c r="I63" s="21">
        <v>5395.5</v>
      </c>
      <c r="J63" s="17">
        <v>5995</v>
      </c>
      <c r="K63" s="17">
        <f t="shared" si="6"/>
        <v>19800</v>
      </c>
      <c r="L63" s="17">
        <f t="shared" si="7"/>
        <v>21582</v>
      </c>
      <c r="M63" s="17" t="s">
        <v>21</v>
      </c>
    </row>
    <row r="64" s="2" customFormat="1" ht="30" customHeight="1" spans="1:13">
      <c r="A64" s="10" t="s">
        <v>116</v>
      </c>
      <c r="B64" s="19" t="s">
        <v>117</v>
      </c>
      <c r="C64" s="10" t="s">
        <v>19</v>
      </c>
      <c r="D64" s="12" t="s">
        <v>20</v>
      </c>
      <c r="E64" s="20">
        <v>557.1</v>
      </c>
      <c r="F64" s="16" t="s">
        <v>19</v>
      </c>
      <c r="G64" s="17">
        <f t="shared" si="4"/>
        <v>289.477981651376</v>
      </c>
      <c r="H64" s="17">
        <f t="shared" si="5"/>
        <v>26.0530183486239</v>
      </c>
      <c r="I64" s="21">
        <v>315.531</v>
      </c>
      <c r="J64" s="17">
        <v>350.59</v>
      </c>
      <c r="K64" s="17">
        <f t="shared" si="6"/>
        <v>161268.183577982</v>
      </c>
      <c r="L64" s="17">
        <f t="shared" si="7"/>
        <v>175782.3201</v>
      </c>
      <c r="M64" s="17" t="s">
        <v>21</v>
      </c>
    </row>
    <row r="65" s="2" customFormat="1" ht="30" customHeight="1" spans="1:13">
      <c r="A65" s="10" t="s">
        <v>118</v>
      </c>
      <c r="B65" s="19" t="s">
        <v>119</v>
      </c>
      <c r="C65" s="10" t="s">
        <v>19</v>
      </c>
      <c r="D65" s="12" t="s">
        <v>27</v>
      </c>
      <c r="E65" s="20">
        <v>5600</v>
      </c>
      <c r="F65" s="16" t="s">
        <v>19</v>
      </c>
      <c r="G65" s="17">
        <f t="shared" si="4"/>
        <v>7.1256880733945</v>
      </c>
      <c r="H65" s="17">
        <f t="shared" si="5"/>
        <v>0.641311926605505</v>
      </c>
      <c r="I65" s="21">
        <v>7.767</v>
      </c>
      <c r="J65" s="17">
        <v>8.63</v>
      </c>
      <c r="K65" s="17">
        <f t="shared" si="6"/>
        <v>39903.8532110092</v>
      </c>
      <c r="L65" s="17">
        <f t="shared" si="7"/>
        <v>43495.2</v>
      </c>
      <c r="M65" s="17" t="s">
        <v>21</v>
      </c>
    </row>
    <row r="66" s="2" customFormat="1" ht="30" customHeight="1" spans="1:13">
      <c r="A66" s="10" t="s">
        <v>120</v>
      </c>
      <c r="B66" s="19" t="s">
        <v>121</v>
      </c>
      <c r="C66" s="10" t="s">
        <v>19</v>
      </c>
      <c r="D66" s="12" t="s">
        <v>122</v>
      </c>
      <c r="E66" s="20">
        <v>700</v>
      </c>
      <c r="F66" s="16" t="s">
        <v>19</v>
      </c>
      <c r="G66" s="17">
        <f t="shared" si="4"/>
        <v>173.394495412844</v>
      </c>
      <c r="H66" s="17">
        <f t="shared" si="5"/>
        <v>15.605504587156</v>
      </c>
      <c r="I66" s="21">
        <v>189</v>
      </c>
      <c r="J66" s="17">
        <v>210</v>
      </c>
      <c r="K66" s="17">
        <f t="shared" si="6"/>
        <v>121376.146788991</v>
      </c>
      <c r="L66" s="17">
        <f t="shared" si="7"/>
        <v>132300</v>
      </c>
      <c r="M66" s="17" t="s">
        <v>21</v>
      </c>
    </row>
    <row r="67" s="2" customFormat="1" ht="30" customHeight="1" spans="1:13">
      <c r="A67" s="10" t="s">
        <v>123</v>
      </c>
      <c r="B67" s="19" t="s">
        <v>124</v>
      </c>
      <c r="C67" s="10" t="s">
        <v>19</v>
      </c>
      <c r="D67" s="12" t="s">
        <v>20</v>
      </c>
      <c r="E67" s="15">
        <v>104.4</v>
      </c>
      <c r="F67" s="16" t="s">
        <v>19</v>
      </c>
      <c r="G67" s="17">
        <f t="shared" si="4"/>
        <v>333.726605504587</v>
      </c>
      <c r="H67" s="17">
        <f t="shared" si="5"/>
        <v>30.0353944954128</v>
      </c>
      <c r="I67" s="21">
        <v>363.762</v>
      </c>
      <c r="J67" s="17">
        <v>404.18</v>
      </c>
      <c r="K67" s="17">
        <f t="shared" si="6"/>
        <v>34841.0576146789</v>
      </c>
      <c r="L67" s="17">
        <f t="shared" si="7"/>
        <v>37976.7528</v>
      </c>
      <c r="M67" s="17" t="s">
        <v>21</v>
      </c>
    </row>
    <row r="68" s="2" customFormat="1" ht="30" customHeight="1" spans="1:13">
      <c r="A68" s="10" t="s">
        <v>125</v>
      </c>
      <c r="B68" s="19" t="s">
        <v>126</v>
      </c>
      <c r="C68" s="10" t="s">
        <v>19</v>
      </c>
      <c r="D68" s="12" t="s">
        <v>27</v>
      </c>
      <c r="E68" s="15">
        <v>413.4</v>
      </c>
      <c r="F68" s="16" t="s">
        <v>19</v>
      </c>
      <c r="G68" s="17">
        <f t="shared" si="4"/>
        <v>137.311926605505</v>
      </c>
      <c r="H68" s="17">
        <f t="shared" si="5"/>
        <v>12.3580733944954</v>
      </c>
      <c r="I68" s="21">
        <v>149.67</v>
      </c>
      <c r="J68" s="17">
        <v>166.3</v>
      </c>
      <c r="K68" s="17">
        <f t="shared" si="6"/>
        <v>56764.7504587156</v>
      </c>
      <c r="L68" s="17">
        <f t="shared" si="7"/>
        <v>61873.578</v>
      </c>
      <c r="M68" s="17" t="s">
        <v>21</v>
      </c>
    </row>
    <row r="69" s="2" customFormat="1" ht="30" customHeight="1" spans="1:13">
      <c r="A69" s="10" t="s">
        <v>127</v>
      </c>
      <c r="B69" s="19" t="s">
        <v>128</v>
      </c>
      <c r="C69" s="10" t="s">
        <v>19</v>
      </c>
      <c r="D69" s="12" t="s">
        <v>20</v>
      </c>
      <c r="E69" s="15">
        <v>28.8</v>
      </c>
      <c r="F69" s="16" t="s">
        <v>19</v>
      </c>
      <c r="G69" s="17">
        <f t="shared" si="4"/>
        <v>303.679816513761</v>
      </c>
      <c r="H69" s="17">
        <f t="shared" si="5"/>
        <v>27.3311834862385</v>
      </c>
      <c r="I69" s="21">
        <v>331.011</v>
      </c>
      <c r="J69" s="17">
        <v>367.79</v>
      </c>
      <c r="K69" s="17">
        <f t="shared" si="6"/>
        <v>8745.97871559633</v>
      </c>
      <c r="L69" s="17">
        <f t="shared" si="7"/>
        <v>9533.1168</v>
      </c>
      <c r="M69" s="17" t="s">
        <v>21</v>
      </c>
    </row>
    <row r="70" s="2" customFormat="1" ht="30" customHeight="1" spans="1:13">
      <c r="A70" s="10" t="s">
        <v>129</v>
      </c>
      <c r="B70" s="19" t="s">
        <v>130</v>
      </c>
      <c r="C70" s="10" t="s">
        <v>19</v>
      </c>
      <c r="D70" s="12" t="s">
        <v>20</v>
      </c>
      <c r="E70" s="15">
        <v>53.8</v>
      </c>
      <c r="F70" s="16" t="s">
        <v>19</v>
      </c>
      <c r="G70" s="17">
        <f t="shared" si="4"/>
        <v>541.122935779817</v>
      </c>
      <c r="H70" s="17">
        <f t="shared" si="5"/>
        <v>48.7010642201835</v>
      </c>
      <c r="I70" s="21">
        <v>589.824</v>
      </c>
      <c r="J70" s="17">
        <v>655.36</v>
      </c>
      <c r="K70" s="17">
        <f t="shared" si="6"/>
        <v>29112.4139449541</v>
      </c>
      <c r="L70" s="17">
        <f t="shared" si="7"/>
        <v>31732.5312</v>
      </c>
      <c r="M70" s="17" t="s">
        <v>21</v>
      </c>
    </row>
    <row r="71" s="2" customFormat="1" ht="30" customHeight="1" spans="1:13">
      <c r="A71" s="10" t="s">
        <v>131</v>
      </c>
      <c r="B71" s="19" t="s">
        <v>132</v>
      </c>
      <c r="C71" s="10" t="s">
        <v>19</v>
      </c>
      <c r="D71" s="12" t="s">
        <v>20</v>
      </c>
      <c r="E71" s="15">
        <v>6325.99</v>
      </c>
      <c r="F71" s="16" t="s">
        <v>19</v>
      </c>
      <c r="G71" s="17">
        <f>I71/1.09</f>
        <v>7.28256880733945</v>
      </c>
      <c r="H71" s="17">
        <f>G71*0.09</f>
        <v>0.65543119266055</v>
      </c>
      <c r="I71" s="21">
        <v>7.938</v>
      </c>
      <c r="J71" s="17">
        <v>8.82</v>
      </c>
      <c r="K71" s="17">
        <f>E71*G71</f>
        <v>46069.4574495413</v>
      </c>
      <c r="L71" s="17">
        <f>E71*I71</f>
        <v>50215.70862</v>
      </c>
      <c r="M71" s="17" t="s">
        <v>21</v>
      </c>
    </row>
    <row r="72" s="2" customFormat="1" ht="30" customHeight="1" spans="1:13">
      <c r="A72" s="10" t="s">
        <v>133</v>
      </c>
      <c r="B72" s="19" t="s">
        <v>134</v>
      </c>
      <c r="C72" s="10" t="s">
        <v>19</v>
      </c>
      <c r="D72" s="12" t="s">
        <v>20</v>
      </c>
      <c r="E72" s="15">
        <v>31.7</v>
      </c>
      <c r="F72" s="16" t="s">
        <v>19</v>
      </c>
      <c r="G72" s="17">
        <f>I72/1.09</f>
        <v>355.896330275229</v>
      </c>
      <c r="H72" s="17">
        <f>G72*0.09</f>
        <v>32.0306697247706</v>
      </c>
      <c r="I72" s="21">
        <v>387.927</v>
      </c>
      <c r="J72" s="17">
        <v>431.03</v>
      </c>
      <c r="K72" s="17">
        <f>E72*G72</f>
        <v>11281.9136697248</v>
      </c>
      <c r="L72" s="17">
        <f>E72*I72</f>
        <v>12297.2859</v>
      </c>
      <c r="M72" s="17" t="s">
        <v>21</v>
      </c>
    </row>
    <row r="73" s="2" customFormat="1" ht="30" customHeight="1" spans="1:13">
      <c r="A73" s="10" t="s">
        <v>135</v>
      </c>
      <c r="B73" s="19" t="s">
        <v>136</v>
      </c>
      <c r="C73" s="10" t="s">
        <v>19</v>
      </c>
      <c r="D73" s="12" t="s">
        <v>27</v>
      </c>
      <c r="E73" s="15">
        <v>110</v>
      </c>
      <c r="F73" s="16" t="s">
        <v>19</v>
      </c>
      <c r="G73" s="17">
        <f>I73/1.09</f>
        <v>61.7449541284404</v>
      </c>
      <c r="H73" s="17">
        <f>G73*0.09</f>
        <v>5.55704587155963</v>
      </c>
      <c r="I73" s="21">
        <v>67.302</v>
      </c>
      <c r="J73" s="17">
        <v>74.78</v>
      </c>
      <c r="K73" s="17">
        <f>E73*G73</f>
        <v>6791.94495412844</v>
      </c>
      <c r="L73" s="17">
        <f>E73*I73</f>
        <v>7403.22</v>
      </c>
      <c r="M73" s="17" t="s">
        <v>21</v>
      </c>
    </row>
    <row r="74" s="2" customFormat="1" ht="30" customHeight="1" spans="1:13">
      <c r="A74" s="10" t="s">
        <v>137</v>
      </c>
      <c r="B74" s="19" t="s">
        <v>138</v>
      </c>
      <c r="C74" s="10" t="s">
        <v>19</v>
      </c>
      <c r="D74" s="12" t="s">
        <v>27</v>
      </c>
      <c r="E74" s="15">
        <v>279</v>
      </c>
      <c r="F74" s="16" t="s">
        <v>19</v>
      </c>
      <c r="G74" s="17">
        <f>I74/1.09</f>
        <v>84.1045871559633</v>
      </c>
      <c r="H74" s="17">
        <f>G74*0.09</f>
        <v>7.5694128440367</v>
      </c>
      <c r="I74" s="28">
        <v>91.674</v>
      </c>
      <c r="J74" s="17">
        <v>101.86</v>
      </c>
      <c r="K74" s="17">
        <f>E74*G74</f>
        <v>23465.1798165138</v>
      </c>
      <c r="L74" s="17">
        <f>E74*I74</f>
        <v>25577.046</v>
      </c>
      <c r="M74" s="17" t="s">
        <v>21</v>
      </c>
    </row>
    <row r="75" ht="22.5" spans="1:13">
      <c r="A75" s="22"/>
      <c r="B75" s="23" t="s">
        <v>139</v>
      </c>
      <c r="C75" s="24"/>
      <c r="D75" s="25">
        <f>SUM(K5:K74)</f>
        <v>14552606.0070826</v>
      </c>
      <c r="E75" s="25"/>
      <c r="F75" s="25"/>
      <c r="G75" s="25"/>
      <c r="H75" s="25"/>
      <c r="I75" s="25"/>
      <c r="J75" s="25"/>
      <c r="K75" s="25"/>
      <c r="L75" s="25"/>
      <c r="M75" s="25"/>
    </row>
    <row r="76" spans="1:13">
      <c r="A76" s="22"/>
      <c r="B76" s="23" t="s">
        <v>140</v>
      </c>
      <c r="C76" s="24"/>
      <c r="D76" s="25">
        <f>D77-D75</f>
        <v>1309734.54063744</v>
      </c>
      <c r="E76" s="25"/>
      <c r="F76" s="25"/>
      <c r="G76" s="25"/>
      <c r="H76" s="25"/>
      <c r="I76" s="25"/>
      <c r="J76" s="25"/>
      <c r="K76" s="25"/>
      <c r="L76" s="25"/>
      <c r="M76" s="25"/>
    </row>
    <row r="77" spans="1:13">
      <c r="A77" s="26" t="s">
        <v>141</v>
      </c>
      <c r="B77" s="26" t="s">
        <v>15</v>
      </c>
      <c r="C77" s="24"/>
      <c r="D77" s="27">
        <f>SUM(L5:L74)</f>
        <v>15862340.54772</v>
      </c>
      <c r="E77" s="27"/>
      <c r="F77" s="27"/>
      <c r="G77" s="27"/>
      <c r="H77" s="27"/>
      <c r="I77" s="27"/>
      <c r="J77" s="27"/>
      <c r="K77" s="27"/>
      <c r="L77" s="27"/>
      <c r="M77" s="27"/>
    </row>
  </sheetData>
  <mergeCells count="16">
    <mergeCell ref="A1:M1"/>
    <mergeCell ref="A2:M2"/>
    <mergeCell ref="G3:I3"/>
    <mergeCell ref="D75:M75"/>
    <mergeCell ref="D76:M76"/>
    <mergeCell ref="D77:M77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刘人仁（四）</dc:creator>
  <cp:lastModifiedBy>天是一般蓝</cp:lastModifiedBy>
  <dcterms:created xsi:type="dcterms:W3CDTF">2023-12-09T09:13:00Z</dcterms:created>
  <dcterms:modified xsi:type="dcterms:W3CDTF">2024-10-10T02:46:58Z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295A77D3DFA547D7883D392AC188D538_13</vt:lpwstr>
  </property>
  <property fmtid="{D5CDD505-2E9C-101B-9397-08002B2CF9AE}" pid="3" name="KSOProductBuildVer">
    <vt:lpwstr>2052-12.1.0.18276</vt:lpwstr>
  </property>
</Properties>
</file>