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桌面待办\K38+837-K41+096段交安工程\"/>
    </mc:Choice>
  </mc:AlternateContent>
  <bookViews>
    <workbookView windowWidth="27945" windowHeight="12375"/>
  </bookViews>
  <sheets>
    <sheet name="K38+837-K41+096段交安工程" sheetId="4" r:id="rId1"/>
  </sheets>
  <definedNames>
    <definedName name="_xlnm.Print_Titles" localSheetId="0">'K38+837-K41+096段交安工程'!$1:$3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<sst xmlns="http://schemas.openxmlformats.org/spreadsheetml/2006/main" count="131" uniqueCount="54">
  <si>
    <t>工程量清单（K38+837-K41+096段交安工程）</t>
  </si>
  <si>
    <t>序号</t>
  </si>
  <si>
    <t>项目名称</t>
  </si>
  <si>
    <t>工作内容及费用组成</t>
  </si>
  <si>
    <t>工程量计算规则</t>
  </si>
  <si>
    <t>计量
单位</t>
  </si>
  <si>
    <t>工程数量
（暂定）</t>
  </si>
  <si>
    <t>单价（元）</t>
  </si>
  <si>
    <t>不含增值税合价
（元）</t>
  </si>
  <si>
    <t>含增值税合价
（元）</t>
  </si>
  <si>
    <t>其中人工费单价（含税）</t>
  </si>
  <si>
    <t>其中人工费合价（含税）</t>
  </si>
  <si>
    <t>甲供材</t>
  </si>
  <si>
    <t>备注</t>
  </si>
  <si>
    <t>不含增值税单价</t>
  </si>
  <si>
    <t>增值税9%</t>
  </si>
  <si>
    <t>合计</t>
  </si>
  <si>
    <t>中央分隔带波形梁钢护栏</t>
  </si>
  <si>
    <t>Gr-SBm-2E</t>
  </si>
  <si>
    <t>测量放桩、调查地下构造物、打桩、粗调、基础砼浇筑、水泥砂浆制填、沥青加封；防阻块、波形梁连接安装、立柱帽安装、精调、紧固；起、终端头安装、交安设施检测及报告等全部工作内容并完成交工验收</t>
  </si>
  <si>
    <t>按实际确认经验收合格的完成工程量，以延米计算，不超设计量计算</t>
  </si>
  <si>
    <t>m</t>
  </si>
  <si>
    <t>立柱、护栏板、连接块、螺栓</t>
  </si>
  <si>
    <t>单柱式交通标志</t>
  </si>
  <si>
    <t>▽900</t>
  </si>
  <si>
    <t>基坑放样、绑扎钢筋、基础浇筑、养生、安装标志牌、交安设施检测及报告等该项全部工作内容并完成交工验收</t>
  </si>
  <si>
    <t>按实际确认经验收合格的完成工程量，不超设计量计算</t>
  </si>
  <si>
    <t>个</t>
  </si>
  <si>
    <t>立柱、标志、螺栓</t>
  </si>
  <si>
    <t>八角形800</t>
  </si>
  <si>
    <t>Φ800+八角形800</t>
  </si>
  <si>
    <t>800x1280</t>
  </si>
  <si>
    <t>单悬臂式交通标志</t>
  </si>
  <si>
    <t>△1100</t>
  </si>
  <si>
    <t>1700x1000</t>
  </si>
  <si>
    <t>2100×1700</t>
  </si>
  <si>
    <t>2500×1700</t>
  </si>
  <si>
    <t>2800×1100</t>
  </si>
  <si>
    <t>2850×1700</t>
  </si>
  <si>
    <t>3250×1700</t>
  </si>
  <si>
    <t>3610×2550</t>
  </si>
  <si>
    <t>3960×2400</t>
  </si>
  <si>
    <t>4560×2160</t>
  </si>
  <si>
    <t>4560×2460</t>
  </si>
  <si>
    <t>4560×2600</t>
  </si>
  <si>
    <t>4560×2900</t>
  </si>
  <si>
    <t>5250×3000</t>
  </si>
  <si>
    <t>5700×2700</t>
  </si>
  <si>
    <t>5700×3250</t>
  </si>
  <si>
    <t>其中：安全文明施工费</t>
  </si>
  <si>
    <t>不含增值税造价</t>
  </si>
  <si>
    <t>增值税</t>
  </si>
  <si>
    <t>*</t>
  </si>
  <si>
    <t>（需对清单进行统一说明的可在此标注。）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</si>
</sst>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11"/>
      <name val="仿宋"/>
      <charset val="134"/>
    </font>
    <font>
      <b/>
      <sz val="11"/>
      <color rgb="FF000000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/>
    <xf numFmtId="0" fontId="0" fillId="0" borderId="0" xfId="0" applyFill="1" applyBorder="1" applyAlignment="1"/>
    <xf numFmtId="176" fontId="0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3" fillId="0" borderId="0" xfId="49" applyFont="1" applyFill="1" applyBorder="1" applyAlignment="1">
      <alignment horizontal="center" vertical="center" wrapText="1"/>
    </xf>
    <xf numFmtId="176" fontId="3" fillId="0" borderId="0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176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3-分包分供投标议标价格对比表（管线）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2"/>
  <sheetViews>
    <sheetView tabSelected="1" view="pageBreakPreview" zoomScaleNormal="85" workbookViewId="0">
      <pane ySplit="3" topLeftCell="A4" activePane="bottomLeft" state="frozen"/>
      <selection/>
      <selection pane="bottomLeft" activeCell="E7" sqref="E7"/>
    </sheetView>
  </sheetViews>
  <sheetFormatPr defaultColWidth="8" defaultRowHeight="14.25"/>
  <cols>
    <col min="1" max="1" width="8" style="1"/>
    <col min="2" max="2" width="26.875" style="1" customWidth="1"/>
    <col min="3" max="3" width="45.25" style="1" customWidth="1"/>
    <col min="4" max="4" width="17.875" style="1" customWidth="1"/>
    <col min="5" max="5" width="8" style="1"/>
    <col min="6" max="6" width="13.75" style="1" customWidth="1"/>
    <col min="7" max="7" width="11.5" style="4"/>
    <col min="8" max="8" width="9.6" style="1"/>
    <col min="9" max="9" width="10.5" style="1"/>
    <col min="10" max="10" width="12.5" style="1" customWidth="1"/>
    <col min="11" max="13" width="14.5" style="1" customWidth="1"/>
    <col min="14" max="14" width="10.3" style="1" customWidth="1"/>
    <col min="15" max="251" width="8" style="1"/>
    <col min="252" max="16384" width="8" style="5"/>
  </cols>
  <sheetData>
    <row r="1" s="1" customFormat="1" ht="38" customHeight="1" spans="1:15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  <c r="K1" s="6"/>
      <c r="L1" s="6"/>
      <c r="M1" s="6"/>
      <c r="N1" s="6"/>
      <c r="O1" s="6"/>
    </row>
    <row r="2" s="1" customForma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/>
      <c r="I2" s="10"/>
      <c r="J2" s="10" t="s">
        <v>8</v>
      </c>
      <c r="K2" s="10" t="s">
        <v>9</v>
      </c>
      <c r="L2" s="11" t="s">
        <v>10</v>
      </c>
      <c r="M2" s="11" t="s">
        <v>11</v>
      </c>
      <c r="N2" s="10" t="s">
        <v>12</v>
      </c>
      <c r="O2" s="8" t="s">
        <v>13</v>
      </c>
    </row>
    <row r="3" s="1" customFormat="1" ht="24" spans="1:15">
      <c r="A3" s="8"/>
      <c r="B3" s="8"/>
      <c r="C3" s="8"/>
      <c r="D3" s="8"/>
      <c r="E3" s="8"/>
      <c r="F3" s="8"/>
      <c r="G3" s="9" t="s">
        <v>14</v>
      </c>
      <c r="H3" s="10" t="s">
        <v>15</v>
      </c>
      <c r="I3" s="10" t="s">
        <v>16</v>
      </c>
      <c r="J3" s="10"/>
      <c r="K3" s="10"/>
      <c r="L3" s="12"/>
      <c r="M3" s="12"/>
      <c r="N3" s="10"/>
      <c r="O3" s="8"/>
    </row>
    <row r="4" s="2" customFormat="1" spans="1:15">
      <c r="A4" s="13">
        <v>1</v>
      </c>
      <c r="B4" s="13" t="s">
        <v>17</v>
      </c>
      <c r="C4" s="13"/>
      <c r="D4" s="14"/>
      <c r="E4" s="14"/>
      <c r="F4" s="14"/>
      <c r="G4" s="14"/>
      <c r="H4" s="9"/>
      <c r="I4" s="9"/>
      <c r="J4" s="9"/>
      <c r="K4" s="9"/>
      <c r="L4" s="9"/>
      <c r="M4" s="9"/>
      <c r="N4" s="8"/>
      <c r="O4" s="8"/>
    </row>
    <row r="5" s="2" customFormat="1" ht="67.5" spans="1:15">
      <c r="A5" s="15">
        <v>1.1</v>
      </c>
      <c r="B5" s="16" t="s">
        <v>18</v>
      </c>
      <c r="C5" s="17" t="s">
        <v>19</v>
      </c>
      <c r="D5" s="17" t="s">
        <v>20</v>
      </c>
      <c r="E5" s="17" t="s">
        <v>21</v>
      </c>
      <c r="F5" s="17">
        <v>4170</v>
      </c>
      <c r="G5" s="18"/>
      <c r="H5" s="19">
        <f>G5*0.9</f>
        <v>0</v>
      </c>
      <c r="I5" s="19">
        <f>G5+H5</f>
        <v>0</v>
      </c>
      <c r="J5" s="19">
        <f>ROUND(G5*F5,2)</f>
        <v>0</v>
      </c>
      <c r="K5" s="19">
        <f>ROUND(I5*F5,2)</f>
        <v>0</v>
      </c>
      <c r="L5" s="19"/>
      <c r="M5" s="19">
        <f>ROUND(I5*F5,2)</f>
        <v>0</v>
      </c>
      <c r="N5" s="20" t="s">
        <v>22</v>
      </c>
      <c r="O5" s="8"/>
    </row>
    <row r="6" s="2" customFormat="1" ht="13.5" spans="1:15">
      <c r="A6" s="13">
        <v>2</v>
      </c>
      <c r="B6" s="13" t="s">
        <v>23</v>
      </c>
      <c r="C6" s="14"/>
      <c r="D6" s="14"/>
      <c r="E6" s="14"/>
      <c r="F6" s="14"/>
      <c r="G6" s="21"/>
      <c r="H6" s="19"/>
      <c r="I6" s="19"/>
      <c r="J6" s="19"/>
      <c r="K6" s="19"/>
      <c r="L6" s="19"/>
      <c r="M6" s="19"/>
      <c r="N6" s="8"/>
      <c r="O6" s="8"/>
    </row>
    <row r="7" s="1" customFormat="1" ht="54" spans="1:15">
      <c r="A7" s="15">
        <v>2.1</v>
      </c>
      <c r="B7" s="16" t="s">
        <v>24</v>
      </c>
      <c r="C7" s="17" t="s">
        <v>25</v>
      </c>
      <c r="D7" s="17" t="s">
        <v>26</v>
      </c>
      <c r="E7" s="17" t="s">
        <v>27</v>
      </c>
      <c r="F7" s="17">
        <v>4</v>
      </c>
      <c r="G7" s="18"/>
      <c r="H7" s="19">
        <f t="shared" ref="H6:H27" si="0">G7*0.9</f>
        <v>0</v>
      </c>
      <c r="I7" s="19">
        <f t="shared" ref="I6:I27" si="1">G7+H7</f>
        <v>0</v>
      </c>
      <c r="J7" s="19">
        <f t="shared" ref="J6:J27" si="2">ROUND(G7*F7,2)</f>
        <v>0</v>
      </c>
      <c r="K7" s="19">
        <f t="shared" ref="K6:K27" si="3">ROUND(I7*F7,2)</f>
        <v>0</v>
      </c>
      <c r="L7" s="19"/>
      <c r="M7" s="19">
        <f>ROUND(I7*F7,2)</f>
        <v>0</v>
      </c>
      <c r="N7" s="20" t="s">
        <v>28</v>
      </c>
      <c r="O7" s="20"/>
    </row>
    <row r="8" s="1" customFormat="1" ht="54" spans="1:15">
      <c r="A8" s="15">
        <v>2.2</v>
      </c>
      <c r="B8" s="16" t="s">
        <v>29</v>
      </c>
      <c r="C8" s="17" t="s">
        <v>25</v>
      </c>
      <c r="D8" s="17" t="s">
        <v>26</v>
      </c>
      <c r="E8" s="17" t="s">
        <v>27</v>
      </c>
      <c r="F8" s="17">
        <v>4</v>
      </c>
      <c r="G8" s="18"/>
      <c r="H8" s="19">
        <f t="shared" si="0"/>
        <v>0</v>
      </c>
      <c r="I8" s="19">
        <f t="shared" si="1"/>
        <v>0</v>
      </c>
      <c r="J8" s="19">
        <f t="shared" si="2"/>
        <v>0</v>
      </c>
      <c r="K8" s="19">
        <f t="shared" si="3"/>
        <v>0</v>
      </c>
      <c r="L8" s="19"/>
      <c r="M8" s="19">
        <f>ROUND(I8*F8,2)</f>
        <v>0</v>
      </c>
      <c r="N8" s="20" t="s">
        <v>28</v>
      </c>
      <c r="O8" s="20"/>
    </row>
    <row r="9" s="1" customFormat="1" ht="54" spans="1:15">
      <c r="A9" s="15">
        <v>2.3</v>
      </c>
      <c r="B9" s="16" t="s">
        <v>30</v>
      </c>
      <c r="C9" s="17" t="s">
        <v>25</v>
      </c>
      <c r="D9" s="17" t="s">
        <v>26</v>
      </c>
      <c r="E9" s="17" t="s">
        <v>27</v>
      </c>
      <c r="F9" s="17">
        <v>4</v>
      </c>
      <c r="G9" s="18"/>
      <c r="H9" s="19">
        <f t="shared" si="0"/>
        <v>0</v>
      </c>
      <c r="I9" s="19">
        <f t="shared" si="1"/>
        <v>0</v>
      </c>
      <c r="J9" s="19">
        <f t="shared" si="2"/>
        <v>0</v>
      </c>
      <c r="K9" s="19">
        <f t="shared" si="3"/>
        <v>0</v>
      </c>
      <c r="L9" s="19"/>
      <c r="M9" s="19">
        <f>ROUND(I9*F9,2)</f>
        <v>0</v>
      </c>
      <c r="N9" s="20" t="s">
        <v>28</v>
      </c>
      <c r="O9" s="20"/>
    </row>
    <row r="10" s="1" customFormat="1" ht="54" spans="1:15">
      <c r="A10" s="15">
        <v>2.4</v>
      </c>
      <c r="B10" s="16" t="s">
        <v>31</v>
      </c>
      <c r="C10" s="17" t="s">
        <v>25</v>
      </c>
      <c r="D10" s="17" t="s">
        <v>26</v>
      </c>
      <c r="E10" s="17" t="s">
        <v>27</v>
      </c>
      <c r="F10" s="17">
        <v>8</v>
      </c>
      <c r="G10" s="18"/>
      <c r="H10" s="19">
        <f t="shared" si="0"/>
        <v>0</v>
      </c>
      <c r="I10" s="19">
        <f t="shared" si="1"/>
        <v>0</v>
      </c>
      <c r="J10" s="19">
        <f t="shared" si="2"/>
        <v>0</v>
      </c>
      <c r="K10" s="19">
        <f t="shared" si="3"/>
        <v>0</v>
      </c>
      <c r="L10" s="19"/>
      <c r="M10" s="19">
        <f>ROUND(I10*F10,2)</f>
        <v>0</v>
      </c>
      <c r="N10" s="20" t="s">
        <v>28</v>
      </c>
      <c r="O10" s="20"/>
    </row>
    <row r="11" s="2" customFormat="1" ht="13.5" spans="1:15">
      <c r="A11" s="13">
        <v>3</v>
      </c>
      <c r="B11" s="13" t="s">
        <v>32</v>
      </c>
      <c r="C11" s="14"/>
      <c r="D11" s="14"/>
      <c r="E11" s="14"/>
      <c r="F11" s="14"/>
      <c r="G11" s="21"/>
      <c r="H11" s="19"/>
      <c r="I11" s="19"/>
      <c r="J11" s="19"/>
      <c r="K11" s="19"/>
      <c r="L11" s="19"/>
      <c r="M11" s="19"/>
      <c r="N11" s="8"/>
      <c r="O11" s="8"/>
    </row>
    <row r="12" s="1" customFormat="1" ht="54" spans="1:15">
      <c r="A12" s="15">
        <v>3.1</v>
      </c>
      <c r="B12" s="16" t="s">
        <v>33</v>
      </c>
      <c r="C12" s="17" t="s">
        <v>25</v>
      </c>
      <c r="D12" s="17" t="s">
        <v>26</v>
      </c>
      <c r="E12" s="17" t="s">
        <v>27</v>
      </c>
      <c r="F12" s="17">
        <v>7</v>
      </c>
      <c r="G12" s="18"/>
      <c r="H12" s="19">
        <f t="shared" si="0"/>
        <v>0</v>
      </c>
      <c r="I12" s="19">
        <f t="shared" si="1"/>
        <v>0</v>
      </c>
      <c r="J12" s="19">
        <f t="shared" si="2"/>
        <v>0</v>
      </c>
      <c r="K12" s="19">
        <f t="shared" si="3"/>
        <v>0</v>
      </c>
      <c r="L12" s="19"/>
      <c r="M12" s="19">
        <f>ROUND(I12*F12,2)</f>
        <v>0</v>
      </c>
      <c r="N12" s="20" t="s">
        <v>28</v>
      </c>
      <c r="O12" s="20"/>
    </row>
    <row r="13" s="1" customFormat="1" ht="54" spans="1:15">
      <c r="A13" s="15">
        <v>3.2</v>
      </c>
      <c r="B13" s="16" t="s">
        <v>34</v>
      </c>
      <c r="C13" s="17" t="s">
        <v>25</v>
      </c>
      <c r="D13" s="17" t="s">
        <v>26</v>
      </c>
      <c r="E13" s="17" t="s">
        <v>27</v>
      </c>
      <c r="F13" s="17">
        <v>2</v>
      </c>
      <c r="G13" s="18"/>
      <c r="H13" s="19">
        <f t="shared" si="0"/>
        <v>0</v>
      </c>
      <c r="I13" s="19">
        <f t="shared" si="1"/>
        <v>0</v>
      </c>
      <c r="J13" s="19">
        <f t="shared" si="2"/>
        <v>0</v>
      </c>
      <c r="K13" s="19">
        <f t="shared" si="3"/>
        <v>0</v>
      </c>
      <c r="L13" s="19"/>
      <c r="M13" s="19">
        <f t="shared" ref="M13:M27" si="4">ROUND(I13*F13,2)</f>
        <v>0</v>
      </c>
      <c r="N13" s="20" t="s">
        <v>28</v>
      </c>
      <c r="O13" s="20"/>
    </row>
    <row r="14" s="2" customFormat="1" ht="54" spans="1:15">
      <c r="A14" s="15">
        <v>3.3</v>
      </c>
      <c r="B14" s="16" t="s">
        <v>35</v>
      </c>
      <c r="C14" s="17" t="s">
        <v>25</v>
      </c>
      <c r="D14" s="17" t="s">
        <v>26</v>
      </c>
      <c r="E14" s="17" t="s">
        <v>27</v>
      </c>
      <c r="F14" s="17">
        <v>2</v>
      </c>
      <c r="G14" s="21"/>
      <c r="H14" s="19">
        <f t="shared" si="0"/>
        <v>0</v>
      </c>
      <c r="I14" s="19">
        <f t="shared" si="1"/>
        <v>0</v>
      </c>
      <c r="J14" s="19">
        <f t="shared" si="2"/>
        <v>0</v>
      </c>
      <c r="K14" s="19">
        <f t="shared" si="3"/>
        <v>0</v>
      </c>
      <c r="L14" s="19"/>
      <c r="M14" s="19">
        <f t="shared" si="4"/>
        <v>0</v>
      </c>
      <c r="N14" s="20" t="s">
        <v>28</v>
      </c>
      <c r="O14" s="8"/>
    </row>
    <row r="15" s="1" customFormat="1" ht="54" spans="1:15">
      <c r="A15" s="15">
        <v>3.4</v>
      </c>
      <c r="B15" s="16" t="s">
        <v>36</v>
      </c>
      <c r="C15" s="17" t="s">
        <v>25</v>
      </c>
      <c r="D15" s="17" t="s">
        <v>26</v>
      </c>
      <c r="E15" s="17" t="s">
        <v>27</v>
      </c>
      <c r="F15" s="17">
        <v>2</v>
      </c>
      <c r="G15" s="18"/>
      <c r="H15" s="19">
        <f t="shared" si="0"/>
        <v>0</v>
      </c>
      <c r="I15" s="19">
        <f t="shared" si="1"/>
        <v>0</v>
      </c>
      <c r="J15" s="19">
        <f t="shared" si="2"/>
        <v>0</v>
      </c>
      <c r="K15" s="19">
        <f t="shared" si="3"/>
        <v>0</v>
      </c>
      <c r="L15" s="19"/>
      <c r="M15" s="19">
        <f t="shared" si="4"/>
        <v>0</v>
      </c>
      <c r="N15" s="20" t="s">
        <v>28</v>
      </c>
      <c r="O15" s="20"/>
    </row>
    <row r="16" s="1" customFormat="1" ht="54" spans="1:15">
      <c r="A16" s="15">
        <v>3.5</v>
      </c>
      <c r="B16" s="16" t="s">
        <v>37</v>
      </c>
      <c r="C16" s="17" t="s">
        <v>25</v>
      </c>
      <c r="D16" s="17" t="s">
        <v>26</v>
      </c>
      <c r="E16" s="17" t="s">
        <v>27</v>
      </c>
      <c r="F16" s="17">
        <v>2</v>
      </c>
      <c r="G16" s="18"/>
      <c r="H16" s="19">
        <f t="shared" si="0"/>
        <v>0</v>
      </c>
      <c r="I16" s="19">
        <f t="shared" si="1"/>
        <v>0</v>
      </c>
      <c r="J16" s="19">
        <f t="shared" si="2"/>
        <v>0</v>
      </c>
      <c r="K16" s="19">
        <f t="shared" si="3"/>
        <v>0</v>
      </c>
      <c r="L16" s="19"/>
      <c r="M16" s="19">
        <f t="shared" si="4"/>
        <v>0</v>
      </c>
      <c r="N16" s="20" t="s">
        <v>28</v>
      </c>
      <c r="O16" s="20"/>
    </row>
    <row r="17" s="1" customFormat="1" ht="54" spans="1:15">
      <c r="A17" s="15">
        <v>3.6</v>
      </c>
      <c r="B17" s="16" t="s">
        <v>38</v>
      </c>
      <c r="C17" s="17" t="s">
        <v>25</v>
      </c>
      <c r="D17" s="17" t="s">
        <v>26</v>
      </c>
      <c r="E17" s="17" t="s">
        <v>27</v>
      </c>
      <c r="F17" s="17">
        <v>4</v>
      </c>
      <c r="G17" s="18"/>
      <c r="H17" s="19">
        <f t="shared" si="0"/>
        <v>0</v>
      </c>
      <c r="I17" s="19">
        <f t="shared" si="1"/>
        <v>0</v>
      </c>
      <c r="J17" s="19">
        <f t="shared" si="2"/>
        <v>0</v>
      </c>
      <c r="K17" s="19">
        <f t="shared" si="3"/>
        <v>0</v>
      </c>
      <c r="L17" s="19"/>
      <c r="M17" s="19">
        <f t="shared" si="4"/>
        <v>0</v>
      </c>
      <c r="N17" s="20" t="s">
        <v>28</v>
      </c>
      <c r="O17" s="20"/>
    </row>
    <row r="18" s="1" customFormat="1" ht="54" spans="1:15">
      <c r="A18" s="15">
        <v>3.7</v>
      </c>
      <c r="B18" s="16" t="s">
        <v>39</v>
      </c>
      <c r="C18" s="17" t="s">
        <v>25</v>
      </c>
      <c r="D18" s="17" t="s">
        <v>26</v>
      </c>
      <c r="E18" s="17" t="s">
        <v>27</v>
      </c>
      <c r="F18" s="17">
        <v>4</v>
      </c>
      <c r="G18" s="18"/>
      <c r="H18" s="19">
        <f t="shared" si="0"/>
        <v>0</v>
      </c>
      <c r="I18" s="19">
        <f t="shared" si="1"/>
        <v>0</v>
      </c>
      <c r="J18" s="19">
        <f t="shared" si="2"/>
        <v>0</v>
      </c>
      <c r="K18" s="19">
        <f t="shared" si="3"/>
        <v>0</v>
      </c>
      <c r="L18" s="19"/>
      <c r="M18" s="19">
        <f t="shared" si="4"/>
        <v>0</v>
      </c>
      <c r="N18" s="20" t="s">
        <v>28</v>
      </c>
      <c r="O18" s="20"/>
    </row>
    <row r="19" s="1" customFormat="1" ht="54" spans="1:15">
      <c r="A19" s="15">
        <v>3.8</v>
      </c>
      <c r="B19" s="16" t="s">
        <v>40</v>
      </c>
      <c r="C19" s="17" t="s">
        <v>25</v>
      </c>
      <c r="D19" s="17" t="s">
        <v>26</v>
      </c>
      <c r="E19" s="17" t="s">
        <v>27</v>
      </c>
      <c r="F19" s="17">
        <v>1</v>
      </c>
      <c r="G19" s="18"/>
      <c r="H19" s="19">
        <f t="shared" si="0"/>
        <v>0</v>
      </c>
      <c r="I19" s="19">
        <f t="shared" si="1"/>
        <v>0</v>
      </c>
      <c r="J19" s="19">
        <f t="shared" si="2"/>
        <v>0</v>
      </c>
      <c r="K19" s="19">
        <f t="shared" si="3"/>
        <v>0</v>
      </c>
      <c r="L19" s="19"/>
      <c r="M19" s="19">
        <f t="shared" si="4"/>
        <v>0</v>
      </c>
      <c r="N19" s="20" t="s">
        <v>28</v>
      </c>
      <c r="O19" s="20"/>
    </row>
    <row r="20" s="1" customFormat="1" ht="54" spans="1:15">
      <c r="A20" s="15">
        <v>3.9</v>
      </c>
      <c r="B20" s="16" t="s">
        <v>41</v>
      </c>
      <c r="C20" s="17" t="s">
        <v>25</v>
      </c>
      <c r="D20" s="17" t="s">
        <v>26</v>
      </c>
      <c r="E20" s="17" t="s">
        <v>27</v>
      </c>
      <c r="F20" s="17">
        <v>1</v>
      </c>
      <c r="G20" s="18"/>
      <c r="H20" s="19">
        <f t="shared" si="0"/>
        <v>0</v>
      </c>
      <c r="I20" s="19">
        <f t="shared" si="1"/>
        <v>0</v>
      </c>
      <c r="J20" s="19">
        <f t="shared" si="2"/>
        <v>0</v>
      </c>
      <c r="K20" s="19">
        <f t="shared" si="3"/>
        <v>0</v>
      </c>
      <c r="L20" s="19"/>
      <c r="M20" s="19">
        <f t="shared" si="4"/>
        <v>0</v>
      </c>
      <c r="N20" s="20" t="s">
        <v>28</v>
      </c>
      <c r="O20" s="20"/>
    </row>
    <row r="21" s="1" customFormat="1" ht="54" spans="1:15">
      <c r="A21" s="22">
        <v>3.1</v>
      </c>
      <c r="B21" s="16" t="s">
        <v>42</v>
      </c>
      <c r="C21" s="17" t="s">
        <v>25</v>
      </c>
      <c r="D21" s="17" t="s">
        <v>26</v>
      </c>
      <c r="E21" s="17" t="s">
        <v>27</v>
      </c>
      <c r="F21" s="17">
        <v>1</v>
      </c>
      <c r="G21" s="18"/>
      <c r="H21" s="19">
        <f t="shared" si="0"/>
        <v>0</v>
      </c>
      <c r="I21" s="19">
        <f t="shared" si="1"/>
        <v>0</v>
      </c>
      <c r="J21" s="19">
        <f t="shared" si="2"/>
        <v>0</v>
      </c>
      <c r="K21" s="19">
        <f t="shared" si="3"/>
        <v>0</v>
      </c>
      <c r="L21" s="19"/>
      <c r="M21" s="19">
        <f t="shared" si="4"/>
        <v>0</v>
      </c>
      <c r="N21" s="20" t="s">
        <v>28</v>
      </c>
      <c r="O21" s="20"/>
    </row>
    <row r="22" s="2" customFormat="1" ht="54" spans="1:15">
      <c r="A22" s="15">
        <v>3.11</v>
      </c>
      <c r="B22" s="16" t="s">
        <v>43</v>
      </c>
      <c r="C22" s="17" t="s">
        <v>25</v>
      </c>
      <c r="D22" s="17" t="s">
        <v>26</v>
      </c>
      <c r="E22" s="17" t="s">
        <v>27</v>
      </c>
      <c r="F22" s="17">
        <v>1</v>
      </c>
      <c r="G22" s="21"/>
      <c r="H22" s="19">
        <f t="shared" si="0"/>
        <v>0</v>
      </c>
      <c r="I22" s="19">
        <f t="shared" si="1"/>
        <v>0</v>
      </c>
      <c r="J22" s="19">
        <f t="shared" si="2"/>
        <v>0</v>
      </c>
      <c r="K22" s="19">
        <f t="shared" si="3"/>
        <v>0</v>
      </c>
      <c r="L22" s="19"/>
      <c r="M22" s="19">
        <f t="shared" si="4"/>
        <v>0</v>
      </c>
      <c r="N22" s="20" t="s">
        <v>28</v>
      </c>
      <c r="O22" s="8"/>
    </row>
    <row r="23" s="2" customFormat="1" ht="54" spans="1:15">
      <c r="A23" s="15">
        <v>3.12</v>
      </c>
      <c r="B23" s="16" t="s">
        <v>44</v>
      </c>
      <c r="C23" s="17" t="s">
        <v>25</v>
      </c>
      <c r="D23" s="17" t="s">
        <v>26</v>
      </c>
      <c r="E23" s="17" t="s">
        <v>27</v>
      </c>
      <c r="F23" s="17">
        <v>1</v>
      </c>
      <c r="G23" s="21"/>
      <c r="H23" s="19">
        <f t="shared" si="0"/>
        <v>0</v>
      </c>
      <c r="I23" s="19">
        <f t="shared" si="1"/>
        <v>0</v>
      </c>
      <c r="J23" s="19">
        <f t="shared" si="2"/>
        <v>0</v>
      </c>
      <c r="K23" s="19">
        <f t="shared" si="3"/>
        <v>0</v>
      </c>
      <c r="L23" s="19"/>
      <c r="M23" s="19">
        <f t="shared" si="4"/>
        <v>0</v>
      </c>
      <c r="N23" s="20" t="s">
        <v>28</v>
      </c>
      <c r="O23" s="8"/>
    </row>
    <row r="24" s="1" customFormat="1" ht="54" spans="1:15">
      <c r="A24" s="15">
        <v>3.13</v>
      </c>
      <c r="B24" s="16" t="s">
        <v>45</v>
      </c>
      <c r="C24" s="17" t="s">
        <v>25</v>
      </c>
      <c r="D24" s="17" t="s">
        <v>26</v>
      </c>
      <c r="E24" s="17" t="s">
        <v>27</v>
      </c>
      <c r="F24" s="17">
        <v>1</v>
      </c>
      <c r="G24" s="18"/>
      <c r="H24" s="19">
        <f t="shared" si="0"/>
        <v>0</v>
      </c>
      <c r="I24" s="19">
        <f t="shared" si="1"/>
        <v>0</v>
      </c>
      <c r="J24" s="19">
        <f t="shared" si="2"/>
        <v>0</v>
      </c>
      <c r="K24" s="19">
        <f t="shared" si="3"/>
        <v>0</v>
      </c>
      <c r="L24" s="19"/>
      <c r="M24" s="19">
        <f t="shared" si="4"/>
        <v>0</v>
      </c>
      <c r="N24" s="20" t="s">
        <v>28</v>
      </c>
      <c r="O24" s="20"/>
    </row>
    <row r="25" s="1" customFormat="1" ht="54" spans="1:15">
      <c r="A25" s="15">
        <v>3.14</v>
      </c>
      <c r="B25" s="16" t="s">
        <v>46</v>
      </c>
      <c r="C25" s="17" t="s">
        <v>25</v>
      </c>
      <c r="D25" s="17" t="s">
        <v>26</v>
      </c>
      <c r="E25" s="17" t="s">
        <v>27</v>
      </c>
      <c r="F25" s="17">
        <v>1</v>
      </c>
      <c r="G25" s="18"/>
      <c r="H25" s="19">
        <f t="shared" si="0"/>
        <v>0</v>
      </c>
      <c r="I25" s="19">
        <f t="shared" si="1"/>
        <v>0</v>
      </c>
      <c r="J25" s="19">
        <f t="shared" si="2"/>
        <v>0</v>
      </c>
      <c r="K25" s="19">
        <f t="shared" si="3"/>
        <v>0</v>
      </c>
      <c r="L25" s="19"/>
      <c r="M25" s="19">
        <f t="shared" si="4"/>
        <v>0</v>
      </c>
      <c r="N25" s="20" t="s">
        <v>28</v>
      </c>
      <c r="O25" s="20"/>
    </row>
    <row r="26" s="1" customFormat="1" ht="54" spans="1:15">
      <c r="A26" s="15">
        <v>3.15</v>
      </c>
      <c r="B26" s="16" t="s">
        <v>47</v>
      </c>
      <c r="C26" s="17" t="s">
        <v>25</v>
      </c>
      <c r="D26" s="17" t="s">
        <v>26</v>
      </c>
      <c r="E26" s="17" t="s">
        <v>27</v>
      </c>
      <c r="F26" s="17">
        <v>1</v>
      </c>
      <c r="G26" s="18"/>
      <c r="H26" s="19">
        <f t="shared" si="0"/>
        <v>0</v>
      </c>
      <c r="I26" s="19">
        <f t="shared" si="1"/>
        <v>0</v>
      </c>
      <c r="J26" s="19">
        <f t="shared" si="2"/>
        <v>0</v>
      </c>
      <c r="K26" s="19">
        <f t="shared" si="3"/>
        <v>0</v>
      </c>
      <c r="L26" s="19"/>
      <c r="M26" s="19">
        <f t="shared" si="4"/>
        <v>0</v>
      </c>
      <c r="N26" s="20" t="s">
        <v>28</v>
      </c>
      <c r="O26" s="20"/>
    </row>
    <row r="27" s="1" customFormat="1" ht="54" spans="1:15">
      <c r="A27" s="15">
        <v>3.16</v>
      </c>
      <c r="B27" s="16" t="s">
        <v>48</v>
      </c>
      <c r="C27" s="17" t="s">
        <v>25</v>
      </c>
      <c r="D27" s="17" t="s">
        <v>26</v>
      </c>
      <c r="E27" s="17" t="s">
        <v>27</v>
      </c>
      <c r="F27" s="17">
        <v>1</v>
      </c>
      <c r="G27" s="18"/>
      <c r="H27" s="19">
        <f t="shared" si="0"/>
        <v>0</v>
      </c>
      <c r="I27" s="19">
        <f t="shared" si="1"/>
        <v>0</v>
      </c>
      <c r="J27" s="19">
        <f t="shared" si="2"/>
        <v>0</v>
      </c>
      <c r="K27" s="19">
        <f t="shared" si="3"/>
        <v>0</v>
      </c>
      <c r="L27" s="19"/>
      <c r="M27" s="19">
        <f t="shared" si="4"/>
        <v>0</v>
      </c>
      <c r="N27" s="20" t="s">
        <v>28</v>
      </c>
      <c r="O27" s="20"/>
    </row>
    <row r="28" s="3" customFormat="1" ht="38" customHeight="1" spans="1:15">
      <c r="A28" s="23"/>
      <c r="B28" s="24" t="s">
        <v>49</v>
      </c>
      <c r="C28" s="25"/>
      <c r="D28" s="26"/>
      <c r="E28" s="26"/>
      <c r="F28" s="23"/>
      <c r="G28" s="23"/>
      <c r="H28" s="23"/>
      <c r="I28" s="23"/>
      <c r="J28" s="27">
        <f>ROUND(J29*1.5%,2)</f>
        <v>0</v>
      </c>
      <c r="K28" s="23"/>
      <c r="L28" s="23"/>
      <c r="M28" s="23"/>
      <c r="N28" s="27"/>
      <c r="O28" s="24"/>
    </row>
    <row r="29" s="1" customFormat="1" ht="25" customHeight="1" spans="1:15">
      <c r="A29" s="23"/>
      <c r="B29" s="10" t="s">
        <v>50</v>
      </c>
      <c r="C29" s="28"/>
      <c r="D29" s="28"/>
      <c r="E29" s="29"/>
      <c r="F29" s="29"/>
      <c r="G29" s="30"/>
      <c r="H29" s="31"/>
      <c r="I29" s="31"/>
      <c r="J29" s="32">
        <f>SUM(J4:J27)</f>
        <v>0</v>
      </c>
      <c r="K29" s="32"/>
      <c r="L29" s="32"/>
      <c r="M29" s="32"/>
      <c r="N29" s="29"/>
      <c r="O29" s="29"/>
    </row>
    <row r="30" s="1" customFormat="1" ht="25" customHeight="1" spans="1:15">
      <c r="A30" s="23"/>
      <c r="B30" s="10" t="s">
        <v>51</v>
      </c>
      <c r="C30" s="28"/>
      <c r="D30" s="28"/>
      <c r="E30" s="29"/>
      <c r="F30" s="29"/>
      <c r="G30" s="30"/>
      <c r="H30" s="31"/>
      <c r="I30" s="31"/>
      <c r="J30" s="32"/>
      <c r="K30" s="32">
        <f>K31-J29</f>
        <v>0</v>
      </c>
      <c r="L30" s="32"/>
      <c r="M30" s="32"/>
      <c r="N30" s="29"/>
      <c r="O30" s="29"/>
    </row>
    <row r="31" s="1" customFormat="1" ht="25" customHeight="1" spans="1:15">
      <c r="A31" s="24" t="s">
        <v>52</v>
      </c>
      <c r="B31" s="24" t="s">
        <v>16</v>
      </c>
      <c r="C31" s="24"/>
      <c r="D31" s="24"/>
      <c r="E31" s="24"/>
      <c r="F31" s="24"/>
      <c r="G31" s="27"/>
      <c r="H31" s="33"/>
      <c r="I31" s="33"/>
      <c r="J31" s="34"/>
      <c r="K31" s="35">
        <f>SUM(K4:K27)</f>
        <v>0</v>
      </c>
      <c r="L31" s="35"/>
      <c r="M31" s="35"/>
      <c r="N31" s="24"/>
      <c r="O31" s="24"/>
    </row>
    <row r="32" s="1" customFormat="1" spans="1:15">
      <c r="A32" s="36" t="s">
        <v>53</v>
      </c>
      <c r="B32" s="37"/>
      <c r="C32" s="36"/>
      <c r="D32" s="36"/>
      <c r="E32" s="36"/>
      <c r="F32" s="36"/>
      <c r="G32" s="38"/>
      <c r="H32" s="36"/>
      <c r="I32" s="36"/>
      <c r="J32" s="36"/>
      <c r="K32" s="36"/>
      <c r="L32" s="36"/>
      <c r="M32" s="36"/>
      <c r="N32" s="36"/>
      <c r="O32" s="36"/>
    </row>
  </sheetData>
  <mergeCells count="15">
    <mergeCell ref="A1:O1"/>
    <mergeCell ref="G2:I2"/>
    <mergeCell ref="A32:O32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  <mergeCell ref="O2:O3"/>
  </mergeCells>
  <pageMargins left="0.751388888888889" right="0.751388888888889" top="1" bottom="1" header="0.5" footer="0.5"/>
  <pageSetup paperSize="9" scale="58" fitToHeight="0" orientation="landscape" horizontalDpi="600"/>
  <headerFooter/>
  <rowBreaks count="2" manualBreakCount="2">
    <brk id="32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K38+837-K41+096段交安工程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</cp:lastModifiedBy>
  <dcterms:created xsi:type="dcterms:W3CDTF">2023-04-04T07:26:00Z</dcterms:created>
  <dcterms:modified xsi:type="dcterms:W3CDTF">2026-08-22T09:42:56Z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DA0BE2F96E9F4DD28C9BC73C08C23F3D_12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