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桌面待办\K35+200-K41+096段路面防护工程\FBCG-041-K35+200-K41+096段路面防护工程采购文件\"/>
    </mc:Choice>
  </mc:AlternateContent>
  <bookViews>
    <workbookView windowWidth="27945" windowHeight="12375"/>
  </bookViews>
  <sheets>
    <sheet name="便道恢复" sheetId="4" r:id="rId1"/>
  </sheets>
  <definedNames>
    <definedName name="_xlnm.Print_Titles" localSheetId="0">便道恢复!$1:$3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<sst xmlns="http://schemas.openxmlformats.org/spreadsheetml/2006/main" count="66" uniqueCount="48">
  <si>
    <t>工程量清单（K35+200-K41+096段路面防护工程）</t>
  </si>
  <si>
    <t>序号</t>
  </si>
  <si>
    <t>项目名称</t>
  </si>
  <si>
    <t>项目
特征</t>
  </si>
  <si>
    <t>工作内容及费用组成</t>
  </si>
  <si>
    <t>工程量计算
规则</t>
  </si>
  <si>
    <t>计量
单位</t>
  </si>
  <si>
    <t>工程数量
（暂定）</t>
  </si>
  <si>
    <t>单价（元）</t>
  </si>
  <si>
    <t>不含增值税合价（元）</t>
  </si>
  <si>
    <t>含增值税合价
（元）</t>
  </si>
  <si>
    <t>其中人工费单价（含税）</t>
  </si>
  <si>
    <t>其中人工费合价（含税）</t>
  </si>
  <si>
    <t>甲供材</t>
  </si>
  <si>
    <t>备注</t>
  </si>
  <si>
    <t>不含增值税单价</t>
  </si>
  <si>
    <t>增值税9%</t>
  </si>
  <si>
    <t>合计</t>
  </si>
  <si>
    <t>无砂混凝土</t>
  </si>
  <si>
    <t>180mm厚</t>
  </si>
  <si>
    <t>测量放样、挖基、模板打磨、刷油、安装，混凝土原材采买及浇筑、振捣，拆模，土工布、养生等完成该项工作全部工作内容所需人员、水源（施工用水）、设备进出场、机械、材料（除甲供材以外）、管理费、税金，小型机具采购及维修费用、环保除尘等措施费用，文明施工等为完成本工序所发生的全部费用</t>
  </si>
  <si>
    <t>按实际完成数量计量，不超过设计量</t>
  </si>
  <si>
    <t>m2</t>
  </si>
  <si>
    <t>无</t>
  </si>
  <si>
    <t>水泥混凝土垫层</t>
  </si>
  <si>
    <t>厚180mmC15水泥混凝土垫层</t>
  </si>
  <si>
    <t>场地清理、测量放样、挖基、模板制作、模板打磨、刷油、安装、拆除、修理、涂脱模剂、堆放，混凝土原材采买及浇筑、振捣，拆模，土工布、养生等完成该项工作全部工作内容所需人员、水源（施工用水）、设备进出场、机械、材料（除甲供材以外）、管理费、税金，小型机具采购及维修费用、环保除尘等措施费用，文明施工等为完成本工序所发生的全部费用</t>
  </si>
  <si>
    <t>m3</t>
  </si>
  <si>
    <t>现浇混凝土加固土路肩</t>
  </si>
  <si>
    <t>C25现浇混凝土路肩石</t>
  </si>
  <si>
    <t>切边、清理现场、平整、测量放线；开槽；混凝土原材采买及浇筑、收面、抹浆、切缝、养生、养护、清理、安全防护、洒水防尘等完成该项工作全部工作内容所需人员、水源（施工用水）、设备进出场、机械、材料（除甲供材以外）、管理费、税金，小型机具采购及维修费用、环保除尘等措施费用，文明施工等为完成本工序所发生的全部费用</t>
  </si>
  <si>
    <t>混凝土预制块路缘石</t>
  </si>
  <si>
    <t>C30混凝土路缘石</t>
  </si>
  <si>
    <t>模板制作、安装、拆除、修理、涂刷脱模剂；混凝土原材采买及浇筑、振捣、收面、抹浆、抹平、养生，测量放线、预制件码放、配合检测、(半)成品保护，切边、清理现场、平整；放样、开槽、运料、人工调配料砂浆、安砌、勾缝、养护、运输、清理安全防护、洒水防尘等完成该项工作全部工作内容所需人员、水源（施工用水）、设备进出场、机械、材料（除甲供材以外）、管理费、税金，小型机具采购及维修费用、环保除尘等措施费用，文明施工等为完成本工序所发生的全部费用</t>
  </si>
  <si>
    <t>橡胶挤压条</t>
  </si>
  <si>
    <t>材料购买、运输、二次倒运、安装养护、清理、安全防护、洒水防尘等完成该项工作全部工作内容所需人员、水源（施工用水）、设备进出场、机械、材料（除甲供材以外）、管理费、税金，小型机具采购及维修费用、环保除尘等措施费用，文明施工等为完成本工序所发生的全部费用</t>
  </si>
  <si>
    <t>m</t>
  </si>
  <si>
    <t>防水层</t>
  </si>
  <si>
    <t>防渗土工布</t>
  </si>
  <si>
    <t>材料购买，铺设面清理；材料装卸摆放及二次倒运、铺设、裁剪、搭接、辅材采买、固定等完成该项工作全部工作内容所需人员、水源（施工用水）、设备进出场、机械、材料（除甲供材以外）、管理费、税金，小型机具采购及维修费用、环保除尘等措施费用，文明施工等为完成本工序所发生的全部费用</t>
  </si>
  <si>
    <t>拦水带</t>
  </si>
  <si>
    <t>沥青混凝土拦水带</t>
  </si>
  <si>
    <t>材料购买，测量用工、清扫、放样，挖槽，修整；滑膜机装运、沥青混凝土浇筑、人工修补、光面、塑料薄膜覆盖、切缝、泄水口（泄水槽）、洒水养生等完成该项工作全部工作内容所需人员、水源（施工用水）、设备进出场、机械、材料（除甲供材以外）、管理费、税金，小型机具采购及维修费用、环保除尘等措施费用，文明施工等为完成本工序所发生的全部费用</t>
  </si>
  <si>
    <t>其中：安全文明施工费</t>
  </si>
  <si>
    <t>不含增值税造价</t>
  </si>
  <si>
    <t>增值税</t>
  </si>
  <si>
    <t>*</t>
  </si>
  <si>
    <t>（需对清单进行统一说明的可在此标注。）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</si>
</sst>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b/>
      <sz val="11"/>
      <color rgb="FF000000"/>
      <name val="仿宋"/>
      <charset val="134"/>
    </font>
    <font>
      <sz val="11"/>
      <color rgb="FF000000"/>
      <name val="仿宋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Font="1" applyFill="1" applyBorder="1" applyAlignment="1"/>
    <xf numFmtId="0" fontId="1" fillId="0" borderId="0" xfId="0" applyFont="1" applyFill="1" applyBorder="1" applyAlignment="1"/>
    <xf numFmtId="0" fontId="0" fillId="0" borderId="0" xfId="0" applyFill="1" applyBorder="1" applyAlignment="1"/>
    <xf numFmtId="176" fontId="0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3" fillId="0" borderId="0" xfId="49" applyFont="1" applyFill="1" applyBorder="1" applyAlignment="1">
      <alignment horizontal="center" vertical="center" wrapText="1"/>
    </xf>
    <xf numFmtId="176" fontId="3" fillId="0" borderId="0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3-分包分供投标议标价格对比表（管线）" xfId="49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2"/>
  <sheetViews>
    <sheetView tabSelected="1" view="pageBreakPreview" zoomScale="90" zoomScaleNormal="85" workbookViewId="0">
      <pane ySplit="3" topLeftCell="A9" activePane="bottomLeft" state="frozen"/>
      <selection/>
      <selection pane="bottomLeft" activeCell="I17" sqref="I17"/>
    </sheetView>
  </sheetViews>
  <sheetFormatPr defaultColWidth="8" defaultRowHeight="14.25"/>
  <cols>
    <col min="1" max="1" width="8" style="1"/>
    <col min="2" max="2" width="24.8583333333333" style="1" customWidth="1"/>
    <col min="3" max="3" width="7.125" style="1" customWidth="1"/>
    <col min="4" max="4" width="68.6083333333333" style="1" customWidth="1"/>
    <col min="5" max="5" width="11.75" style="1" customWidth="1"/>
    <col min="6" max="6" width="7.25" style="1" customWidth="1"/>
    <col min="7" max="7" width="10.9666666666667" style="1" customWidth="1"/>
    <col min="8" max="8" width="15.5583333333333" style="4" customWidth="1"/>
    <col min="9" max="9" width="11.1083333333333" style="1" customWidth="1"/>
    <col min="10" max="10" width="12.6333333333333" style="1" customWidth="1"/>
    <col min="11" max="11" width="15.1416666666667" style="1" customWidth="1"/>
    <col min="12" max="12" width="15.8333333333333" style="1" customWidth="1"/>
    <col min="13" max="13" width="15.5583333333333" style="1" customWidth="1"/>
    <col min="14" max="14" width="14.725" style="1" customWidth="1"/>
    <col min="15" max="15" width="10.3" style="1" customWidth="1"/>
    <col min="16" max="252" width="8" style="1"/>
    <col min="253" max="16384" width="8" style="5"/>
  </cols>
  <sheetData>
    <row r="1" s="1" customFormat="1" ht="38" customHeight="1" spans="1:16">
      <c r="A1" s="6" t="s">
        <v>0</v>
      </c>
      <c r="B1" s="6"/>
      <c r="C1" s="6"/>
      <c r="D1" s="6"/>
      <c r="E1" s="6"/>
      <c r="F1" s="6"/>
      <c r="G1" s="6"/>
      <c r="H1" s="7"/>
      <c r="I1" s="6"/>
      <c r="J1" s="6"/>
      <c r="K1" s="6"/>
      <c r="L1" s="6"/>
      <c r="M1" s="6"/>
      <c r="N1" s="6"/>
      <c r="O1" s="6"/>
      <c r="P1" s="6"/>
    </row>
    <row r="2" s="1" customFormat="1" ht="13.5" spans="1:16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10" t="s">
        <v>8</v>
      </c>
      <c r="I2" s="11"/>
      <c r="J2" s="11"/>
      <c r="K2" s="11" t="s">
        <v>9</v>
      </c>
      <c r="L2" s="11" t="s">
        <v>10</v>
      </c>
      <c r="M2" s="12" t="s">
        <v>11</v>
      </c>
      <c r="N2" s="12" t="s">
        <v>12</v>
      </c>
      <c r="O2" s="11" t="s">
        <v>13</v>
      </c>
      <c r="P2" s="8" t="s">
        <v>14</v>
      </c>
    </row>
    <row r="3" s="1" customFormat="1" ht="13.5" spans="1:16">
      <c r="A3" s="8"/>
      <c r="B3" s="8"/>
      <c r="C3" s="13"/>
      <c r="D3" s="8"/>
      <c r="E3" s="8"/>
      <c r="F3" s="8"/>
      <c r="G3" s="8"/>
      <c r="H3" s="10" t="s">
        <v>15</v>
      </c>
      <c r="I3" s="11" t="s">
        <v>16</v>
      </c>
      <c r="J3" s="11" t="s">
        <v>17</v>
      </c>
      <c r="K3" s="11"/>
      <c r="L3" s="11"/>
      <c r="M3" s="14"/>
      <c r="N3" s="14"/>
      <c r="O3" s="11"/>
      <c r="P3" s="8"/>
    </row>
    <row r="4" s="2" customFormat="1" ht="24" customHeight="1" spans="1:16">
      <c r="A4" s="15">
        <v>1</v>
      </c>
      <c r="B4" s="15" t="s">
        <v>18</v>
      </c>
      <c r="C4" s="15"/>
      <c r="D4" s="15"/>
      <c r="E4" s="15"/>
      <c r="F4" s="15"/>
      <c r="G4" s="15"/>
      <c r="H4" s="15"/>
      <c r="I4" s="16"/>
      <c r="J4" s="16"/>
      <c r="K4" s="16"/>
      <c r="L4" s="16"/>
      <c r="M4" s="16"/>
      <c r="N4" s="16"/>
      <c r="O4" s="8"/>
      <c r="P4" s="8"/>
    </row>
    <row r="5" s="1" customFormat="1" ht="78" customHeight="1" spans="1:16">
      <c r="A5" s="17">
        <v>1.1</v>
      </c>
      <c r="B5" s="17" t="s">
        <v>19</v>
      </c>
      <c r="C5" s="17"/>
      <c r="D5" s="17" t="s">
        <v>20</v>
      </c>
      <c r="E5" s="17" t="s">
        <v>21</v>
      </c>
      <c r="F5" s="17" t="s">
        <v>22</v>
      </c>
      <c r="G5" s="17">
        <v>5601.2</v>
      </c>
      <c r="H5" s="18"/>
      <c r="I5" s="19">
        <f t="shared" ref="I5:I9" si="0">H5*0.09</f>
        <v>0</v>
      </c>
      <c r="J5" s="18">
        <f>I5+H5</f>
        <v>0</v>
      </c>
      <c r="K5" s="18">
        <f>ROUND(H5*G5,2)</f>
        <v>0</v>
      </c>
      <c r="L5" s="18">
        <f>ROUND(J5*G5,2)</f>
        <v>0</v>
      </c>
      <c r="M5" s="18"/>
      <c r="N5" s="18">
        <f>ROUND(M5*G5,2)</f>
        <v>0</v>
      </c>
      <c r="O5" s="18" t="s">
        <v>23</v>
      </c>
      <c r="P5" s="18"/>
    </row>
    <row r="6" s="2" customFormat="1" ht="29" customHeight="1" spans="1:16">
      <c r="A6" s="15">
        <v>2</v>
      </c>
      <c r="B6" s="15" t="s">
        <v>24</v>
      </c>
      <c r="C6" s="15"/>
      <c r="D6" s="15"/>
      <c r="E6" s="15"/>
      <c r="F6" s="15"/>
      <c r="G6" s="15"/>
      <c r="H6" s="20"/>
      <c r="I6" s="16"/>
      <c r="J6" s="20"/>
      <c r="K6" s="20"/>
      <c r="L6" s="20"/>
      <c r="M6" s="20"/>
      <c r="N6" s="20"/>
      <c r="O6" s="20"/>
      <c r="P6" s="20"/>
    </row>
    <row r="7" s="1" customFormat="1" ht="85" customHeight="1" spans="1:16">
      <c r="A7" s="17">
        <v>2.1</v>
      </c>
      <c r="B7" s="17" t="s">
        <v>25</v>
      </c>
      <c r="C7" s="17"/>
      <c r="D7" s="17" t="s">
        <v>26</v>
      </c>
      <c r="E7" s="17" t="s">
        <v>21</v>
      </c>
      <c r="F7" s="17" t="s">
        <v>27</v>
      </c>
      <c r="G7" s="17">
        <v>45.4</v>
      </c>
      <c r="H7" s="18"/>
      <c r="I7" s="19">
        <f t="shared" si="0"/>
        <v>0</v>
      </c>
      <c r="J7" s="18">
        <f t="shared" ref="J6:J17" si="1">I7+H7</f>
        <v>0</v>
      </c>
      <c r="K7" s="18">
        <f t="shared" ref="K6:K17" si="2">ROUND(H7*G7,2)</f>
        <v>0</v>
      </c>
      <c r="L7" s="18">
        <f t="shared" ref="L6:L17" si="3">ROUND(J7*G7,2)</f>
        <v>0</v>
      </c>
      <c r="M7" s="18"/>
      <c r="N7" s="18">
        <f t="shared" ref="N6:N17" si="4">ROUND(M7*G7,2)</f>
        <v>0</v>
      </c>
      <c r="O7" s="18" t="s">
        <v>23</v>
      </c>
      <c r="P7" s="18"/>
    </row>
    <row r="8" s="2" customFormat="1" ht="27" customHeight="1" spans="1:16">
      <c r="A8" s="15">
        <v>3</v>
      </c>
      <c r="B8" s="15" t="s">
        <v>28</v>
      </c>
      <c r="C8" s="15"/>
      <c r="D8" s="15"/>
      <c r="E8" s="15"/>
      <c r="F8" s="15"/>
      <c r="G8" s="15"/>
      <c r="H8" s="20"/>
      <c r="I8" s="16"/>
      <c r="J8" s="20"/>
      <c r="K8" s="20"/>
      <c r="L8" s="20"/>
      <c r="M8" s="20"/>
      <c r="N8" s="20"/>
      <c r="O8" s="20"/>
      <c r="P8" s="20"/>
    </row>
    <row r="9" s="1" customFormat="1" ht="81" customHeight="1" spans="1:16">
      <c r="A9" s="17">
        <v>3.1</v>
      </c>
      <c r="B9" s="17" t="s">
        <v>29</v>
      </c>
      <c r="C9" s="17"/>
      <c r="D9" s="17" t="s">
        <v>30</v>
      </c>
      <c r="E9" s="17" t="s">
        <v>21</v>
      </c>
      <c r="F9" s="17" t="s">
        <v>27</v>
      </c>
      <c r="G9" s="17">
        <v>54.74</v>
      </c>
      <c r="H9" s="18"/>
      <c r="I9" s="19">
        <f t="shared" si="0"/>
        <v>0</v>
      </c>
      <c r="J9" s="18">
        <f t="shared" si="1"/>
        <v>0</v>
      </c>
      <c r="K9" s="18">
        <f t="shared" si="2"/>
        <v>0</v>
      </c>
      <c r="L9" s="18">
        <f t="shared" si="3"/>
        <v>0</v>
      </c>
      <c r="M9" s="18"/>
      <c r="N9" s="18">
        <f t="shared" si="4"/>
        <v>0</v>
      </c>
      <c r="O9" s="18" t="s">
        <v>23</v>
      </c>
      <c r="P9" s="18"/>
    </row>
    <row r="10" s="2" customFormat="1" ht="28" customHeight="1" spans="1:16">
      <c r="A10" s="15">
        <v>4</v>
      </c>
      <c r="B10" s="15" t="s">
        <v>31</v>
      </c>
      <c r="C10" s="15"/>
      <c r="D10" s="15"/>
      <c r="E10" s="15"/>
      <c r="F10" s="15"/>
      <c r="G10" s="15"/>
      <c r="H10" s="20"/>
      <c r="I10" s="16"/>
      <c r="J10" s="20"/>
      <c r="K10" s="20"/>
      <c r="L10" s="20"/>
      <c r="M10" s="20"/>
      <c r="N10" s="20"/>
      <c r="O10" s="20"/>
      <c r="P10" s="20"/>
    </row>
    <row r="11" s="1" customFormat="1" ht="110" customHeight="1" spans="1:16">
      <c r="A11" s="17">
        <v>4.1</v>
      </c>
      <c r="B11" s="17" t="s">
        <v>32</v>
      </c>
      <c r="C11" s="17"/>
      <c r="D11" s="17" t="s">
        <v>33</v>
      </c>
      <c r="E11" s="17" t="s">
        <v>21</v>
      </c>
      <c r="F11" s="17" t="s">
        <v>27</v>
      </c>
      <c r="G11" s="17">
        <v>1483.71</v>
      </c>
      <c r="H11" s="18"/>
      <c r="I11" s="19">
        <f t="shared" ref="I11:I15" si="5">H11*0.09</f>
        <v>0</v>
      </c>
      <c r="J11" s="18">
        <f t="shared" si="1"/>
        <v>0</v>
      </c>
      <c r="K11" s="18">
        <f t="shared" si="2"/>
        <v>0</v>
      </c>
      <c r="L11" s="18">
        <f t="shared" si="3"/>
        <v>0</v>
      </c>
      <c r="M11" s="18"/>
      <c r="N11" s="18">
        <f t="shared" si="4"/>
        <v>0</v>
      </c>
      <c r="O11" s="18" t="s">
        <v>23</v>
      </c>
      <c r="P11" s="18"/>
    </row>
    <row r="12" s="2" customFormat="1" ht="27" customHeight="1" spans="1:16">
      <c r="A12" s="15">
        <v>5</v>
      </c>
      <c r="B12" s="15" t="s">
        <v>34</v>
      </c>
      <c r="C12" s="15"/>
      <c r="D12" s="15"/>
      <c r="E12" s="15"/>
      <c r="F12" s="15"/>
      <c r="G12" s="15"/>
      <c r="H12" s="20"/>
      <c r="I12" s="16"/>
      <c r="J12" s="20"/>
      <c r="K12" s="20"/>
      <c r="L12" s="20"/>
      <c r="M12" s="20"/>
      <c r="N12" s="20"/>
      <c r="O12" s="20"/>
      <c r="P12" s="20"/>
    </row>
    <row r="13" s="1" customFormat="1" ht="54" customHeight="1" spans="1:16">
      <c r="A13" s="17">
        <v>5.1</v>
      </c>
      <c r="B13" s="17" t="s">
        <v>34</v>
      </c>
      <c r="C13" s="17"/>
      <c r="D13" s="17" t="s">
        <v>35</v>
      </c>
      <c r="E13" s="17" t="s">
        <v>21</v>
      </c>
      <c r="F13" s="17" t="s">
        <v>36</v>
      </c>
      <c r="G13" s="17">
        <v>11792</v>
      </c>
      <c r="H13" s="18"/>
      <c r="I13" s="19">
        <f t="shared" si="5"/>
        <v>0</v>
      </c>
      <c r="J13" s="18">
        <f t="shared" si="1"/>
        <v>0</v>
      </c>
      <c r="K13" s="18">
        <f t="shared" si="2"/>
        <v>0</v>
      </c>
      <c r="L13" s="18">
        <f t="shared" si="3"/>
        <v>0</v>
      </c>
      <c r="M13" s="18"/>
      <c r="N13" s="18">
        <f t="shared" si="4"/>
        <v>0</v>
      </c>
      <c r="O13" s="18" t="s">
        <v>23</v>
      </c>
      <c r="P13" s="18"/>
    </row>
    <row r="14" s="2" customFormat="1" ht="27" customHeight="1" spans="1:16">
      <c r="A14" s="15">
        <v>6</v>
      </c>
      <c r="B14" s="15" t="s">
        <v>37</v>
      </c>
      <c r="C14" s="15"/>
      <c r="D14" s="15"/>
      <c r="E14" s="15"/>
      <c r="F14" s="15"/>
      <c r="G14" s="15"/>
      <c r="H14" s="20"/>
      <c r="I14" s="16"/>
      <c r="J14" s="20"/>
      <c r="K14" s="20"/>
      <c r="L14" s="20"/>
      <c r="M14" s="20"/>
      <c r="N14" s="20"/>
      <c r="O14" s="20"/>
      <c r="P14" s="20"/>
    </row>
    <row r="15" s="1" customFormat="1" ht="54" customHeight="1" spans="1:16">
      <c r="A15" s="17">
        <v>6.1</v>
      </c>
      <c r="B15" s="17" t="s">
        <v>38</v>
      </c>
      <c r="C15" s="17"/>
      <c r="D15" s="17" t="s">
        <v>39</v>
      </c>
      <c r="E15" s="17" t="s">
        <v>21</v>
      </c>
      <c r="F15" s="17" t="s">
        <v>22</v>
      </c>
      <c r="G15" s="17">
        <v>12628.7</v>
      </c>
      <c r="H15" s="18"/>
      <c r="I15" s="19">
        <f t="shared" si="5"/>
        <v>0</v>
      </c>
      <c r="J15" s="18">
        <f t="shared" si="1"/>
        <v>0</v>
      </c>
      <c r="K15" s="18">
        <f t="shared" si="2"/>
        <v>0</v>
      </c>
      <c r="L15" s="18">
        <f t="shared" si="3"/>
        <v>0</v>
      </c>
      <c r="M15" s="18"/>
      <c r="N15" s="18">
        <f t="shared" si="4"/>
        <v>0</v>
      </c>
      <c r="O15" s="18" t="s">
        <v>23</v>
      </c>
      <c r="P15" s="18"/>
    </row>
    <row r="16" s="2" customFormat="1" ht="28" customHeight="1" spans="1:16">
      <c r="A16" s="15">
        <v>7</v>
      </c>
      <c r="B16" s="15" t="s">
        <v>40</v>
      </c>
      <c r="C16" s="15"/>
      <c r="D16" s="15"/>
      <c r="E16" s="15"/>
      <c r="F16" s="15"/>
      <c r="G16" s="15"/>
      <c r="H16" s="20"/>
      <c r="I16" s="16"/>
      <c r="J16" s="20"/>
      <c r="K16" s="20"/>
      <c r="L16" s="20"/>
      <c r="M16" s="20"/>
      <c r="N16" s="20"/>
      <c r="O16" s="20"/>
      <c r="P16" s="20"/>
    </row>
    <row r="17" s="1" customFormat="1" ht="70" customHeight="1" spans="1:16">
      <c r="A17" s="17">
        <v>7.1</v>
      </c>
      <c r="B17" s="17" t="s">
        <v>41</v>
      </c>
      <c r="C17" s="17"/>
      <c r="D17" s="17" t="s">
        <v>42</v>
      </c>
      <c r="E17" s="17" t="s">
        <v>21</v>
      </c>
      <c r="F17" s="17" t="s">
        <v>36</v>
      </c>
      <c r="G17" s="17">
        <v>820</v>
      </c>
      <c r="H17" s="18"/>
      <c r="I17" s="19">
        <f>H17*0.09</f>
        <v>0</v>
      </c>
      <c r="J17" s="18">
        <f t="shared" si="1"/>
        <v>0</v>
      </c>
      <c r="K17" s="18">
        <f t="shared" si="2"/>
        <v>0</v>
      </c>
      <c r="L17" s="18">
        <f t="shared" si="3"/>
        <v>0</v>
      </c>
      <c r="M17" s="18"/>
      <c r="N17" s="18">
        <f t="shared" si="4"/>
        <v>0</v>
      </c>
      <c r="O17" s="18" t="s">
        <v>23</v>
      </c>
      <c r="P17" s="18"/>
    </row>
    <row r="18" s="3" customFormat="1" ht="38" customHeight="1" spans="1:16">
      <c r="A18" s="21"/>
      <c r="B18" s="22" t="s">
        <v>43</v>
      </c>
      <c r="C18" s="22"/>
      <c r="D18" s="23"/>
      <c r="E18" s="24"/>
      <c r="F18" s="24"/>
      <c r="G18" s="21"/>
      <c r="H18" s="21"/>
      <c r="I18" s="21"/>
      <c r="J18" s="21"/>
      <c r="K18" s="25">
        <f>ROUND(K19*1.5%,2)</f>
        <v>0</v>
      </c>
      <c r="L18" s="21"/>
      <c r="M18" s="21"/>
      <c r="N18" s="21"/>
      <c r="O18" s="25"/>
      <c r="P18" s="22"/>
    </row>
    <row r="19" s="1" customFormat="1" ht="25" customHeight="1" spans="1:16">
      <c r="A19" s="21"/>
      <c r="B19" s="11" t="s">
        <v>44</v>
      </c>
      <c r="C19" s="11"/>
      <c r="D19" s="26"/>
      <c r="E19" s="26"/>
      <c r="F19" s="27"/>
      <c r="G19" s="27"/>
      <c r="H19" s="28"/>
      <c r="I19" s="29"/>
      <c r="J19" s="29"/>
      <c r="K19" s="30">
        <f>SUM(K4:K17)</f>
        <v>0</v>
      </c>
      <c r="L19" s="30"/>
      <c r="M19" s="30"/>
      <c r="N19" s="30"/>
      <c r="O19" s="27"/>
      <c r="P19" s="27"/>
    </row>
    <row r="20" s="1" customFormat="1" ht="25" customHeight="1" spans="1:16">
      <c r="A20" s="21"/>
      <c r="B20" s="11" t="s">
        <v>45</v>
      </c>
      <c r="C20" s="11"/>
      <c r="D20" s="26"/>
      <c r="E20" s="26"/>
      <c r="F20" s="27"/>
      <c r="G20" s="27"/>
      <c r="H20" s="28"/>
      <c r="I20" s="29"/>
      <c r="J20" s="29"/>
      <c r="K20" s="30"/>
      <c r="L20" s="30">
        <f>L21-K19</f>
        <v>0</v>
      </c>
      <c r="M20" s="30"/>
      <c r="N20" s="30"/>
      <c r="O20" s="27"/>
      <c r="P20" s="27"/>
    </row>
    <row r="21" s="1" customFormat="1" ht="25" customHeight="1" spans="1:16">
      <c r="A21" s="22" t="s">
        <v>46</v>
      </c>
      <c r="B21" s="22" t="s">
        <v>17</v>
      </c>
      <c r="C21" s="22"/>
      <c r="D21" s="22"/>
      <c r="E21" s="22"/>
      <c r="F21" s="22"/>
      <c r="G21" s="22"/>
      <c r="H21" s="25"/>
      <c r="I21" s="31"/>
      <c r="J21" s="31"/>
      <c r="K21" s="32"/>
      <c r="L21" s="16">
        <f>SUM(L4:L17)</f>
        <v>0</v>
      </c>
      <c r="M21" s="16"/>
      <c r="N21" s="16">
        <f>SUM(N5:N17)</f>
        <v>0</v>
      </c>
      <c r="O21" s="22"/>
      <c r="P21" s="22"/>
    </row>
    <row r="22" s="1" customFormat="1" ht="13.5" spans="1:16">
      <c r="A22" s="33" t="s">
        <v>47</v>
      </c>
      <c r="B22" s="34"/>
      <c r="C22" s="34"/>
      <c r="D22" s="33"/>
      <c r="E22" s="33"/>
      <c r="F22" s="33"/>
      <c r="G22" s="33"/>
      <c r="H22" s="35"/>
      <c r="I22" s="33"/>
      <c r="J22" s="33"/>
      <c r="K22" s="33"/>
      <c r="L22" s="33"/>
      <c r="M22" s="33"/>
      <c r="N22" s="33"/>
      <c r="O22" s="33"/>
      <c r="P22" s="33"/>
    </row>
  </sheetData>
  <mergeCells count="16">
    <mergeCell ref="A1:P1"/>
    <mergeCell ref="H2:J2"/>
    <mergeCell ref="A22:P2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ageMargins left="0.751388888888889" right="0.751388888888889" top="0.708333333333333" bottom="0.708333333333333" header="0.5" footer="0.5"/>
  <pageSetup paperSize="9" scale="51" fitToHeight="0" orientation="landscape" horizontalDpi="600"/>
  <headerFooter/>
  <rowBreaks count="4" manualBreakCount="4">
    <brk id="22" max="16383" man="1"/>
    <brk id="22" max="16383" man="1"/>
    <brk id="22" max="16383" man="1"/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便道恢复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注</cp:lastModifiedBy>
  <dcterms:created xsi:type="dcterms:W3CDTF">2023-04-04T07:26:00Z</dcterms:created>
  <dcterms:modified xsi:type="dcterms:W3CDTF">2026-08-21T13:49:54Z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AFFD849182E147879C8C1B64AE447A60_13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